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mjitaru/Sites/www/uhd-gb-2025/content/quicklinks/6_downloads/"/>
    </mc:Choice>
  </mc:AlternateContent>
  <xr:revisionPtr revIDLastSave="0" documentId="13_ncr:1_{62AD3F9F-AB8A-CD47-BD18-3193DA1E1B02}" xr6:coauthVersionLast="47" xr6:coauthVersionMax="47" xr10:uidLastSave="{00000000-0000-0000-0000-000000000000}"/>
  <bookViews>
    <workbookView xWindow="-60160" yWindow="600" windowWidth="30080" windowHeight="33240" tabRatio="800" firstSheet="16" activeTab="17" xr2:uid="{00000000-000D-0000-FFFF-FFFF00000000}"/>
  </bookViews>
  <sheets>
    <sheet name="Index" sheetId="113" r:id="rId1"/>
    <sheet name="ukhd-beschaeftigte-2025" sheetId="176" r:id="rId2"/>
    <sheet name="ukhd-gestelltes-personal-2025" sheetId="177" r:id="rId3"/>
    <sheet name="ukhd-auszubildende-2025" sheetId="178" r:id="rId4"/>
    <sheet name="ukhd-beschaeftigte-2024" sheetId="155" r:id="rId5"/>
    <sheet name="ukhd-gestelltes-personal-2024" sheetId="156" r:id="rId6"/>
    <sheet name="ukhd-auszubildende-2024" sheetId="157" r:id="rId7"/>
    <sheet name="ukhd-beschaeftigte-2023" sheetId="158" r:id="rId8"/>
    <sheet name="ukhd-gestelltes-personal-2023" sheetId="159" r:id="rId9"/>
    <sheet name="ukhd-auszubildende-2023" sheetId="160" r:id="rId10"/>
    <sheet name="ukhd-patienten-konzern" sheetId="164" r:id="rId11"/>
    <sheet name="ukhd-patienten-ukhd" sheetId="165" r:id="rId12"/>
    <sheet name="ukhd-patienten-thoraxklinik" sheetId="166" r:id="rId13"/>
    <sheet name="ukhd-patienten-kreiskranken" sheetId="167" r:id="rId14"/>
    <sheet name="ukhd-stationaere-leistungen" sheetId="168" r:id="rId15"/>
    <sheet name="ukhd-amb-leistungen-gkv" sheetId="169" r:id="rId16"/>
    <sheet name="ukhd-weitere-ambulante-leis" sheetId="170" r:id="rId17"/>
    <sheet name="ukhd-guv-ukhd " sheetId="171" r:id="rId18"/>
    <sheet name="ukhd-guv-konzern" sheetId="172" r:id="rId19"/>
    <sheet name="ukhd-bilanz-ukhd" sheetId="173" r:id="rId20"/>
    <sheet name="ukhd-bilanz-konzern" sheetId="174" r:id="rId21"/>
    <sheet name="mfhd-forschungsfoerderung-eu" sheetId="138" r:id="rId22"/>
    <sheet name="mfhd-erc-grants" sheetId="139" r:id="rId23"/>
    <sheet name="mfhd-forschungsfoerderung-bund" sheetId="140" r:id="rId24"/>
    <sheet name="mfhd-dfg-mf-sprecherfunktion" sheetId="141" r:id="rId25"/>
    <sheet name="mfhd-dfg-mf-beteiligung" sheetId="142" r:id="rId26"/>
    <sheet name="mfhd-weitere-dfg-projekte" sheetId="143" r:id="rId27"/>
    <sheet name="mfhd-projekte-weitere-foerderer" sheetId="144" r:id="rId28"/>
    <sheet name="mfhd-nachwuchsfoerderung" sheetId="145" r:id="rId29"/>
    <sheet name="mfhd-gleichstellung" sheetId="146" r:id="rId30"/>
    <sheet name="mfhd-interne-ffprogramme" sheetId="147" r:id="rId31"/>
    <sheet name="mfhd-wesentliche-kennzahlen" sheetId="130" r:id="rId32"/>
    <sheet name="mfhd-drittmittel-ff" sheetId="175" r:id="rId33"/>
    <sheet name="mfhd-studierende" sheetId="132" r:id="rId34"/>
    <sheet name="mfhd-promotionen" sheetId="133" r:id="rId35"/>
    <sheet name="mfhd-habilitationen" sheetId="134" r:id="rId36"/>
  </sheets>
  <definedNames>
    <definedName name="_xlnm._FilterDatabase" localSheetId="0" hidden="1">Index!$A$4:$AN$39</definedName>
    <definedName name="_xlnm.Print_Area" localSheetId="25">'mfhd-dfg-mf-beteiligung'!$A$2:$C$15</definedName>
    <definedName name="_xlnm.Print_Area" localSheetId="24">'mfhd-dfg-mf-sprecherfunktion'!$A$2:$C$11</definedName>
    <definedName name="_xlnm.Print_Area" localSheetId="32">'mfhd-drittmittel-ff'!$A$2:$F$4</definedName>
    <definedName name="_xlnm.Print_Area" localSheetId="22">'mfhd-erc-grants'!$A$2:$D$2</definedName>
    <definedName name="_xlnm.Print_Area" localSheetId="23">'mfhd-forschungsfoerderung-bund'!$A$2:$C$18</definedName>
    <definedName name="_xlnm.Print_Area" localSheetId="21">'mfhd-forschungsfoerderung-eu'!$A$2:$C$3</definedName>
    <definedName name="_xlnm.Print_Area" localSheetId="29">'mfhd-gleichstellung'!$A$2:$C$9</definedName>
    <definedName name="_xlnm.Print_Area" localSheetId="35">'mfhd-habilitationen'!$A$2:$D$4</definedName>
    <definedName name="_xlnm.Print_Area" localSheetId="30">'mfhd-interne-ffprogramme'!$A$2:$C$8</definedName>
    <definedName name="_xlnm.Print_Area" localSheetId="28">'mfhd-nachwuchsfoerderung'!$A$2:$C$11</definedName>
    <definedName name="_xlnm.Print_Area" localSheetId="27">'mfhd-projekte-weitere-foerderer'!$A$2:$C$27</definedName>
    <definedName name="_xlnm.Print_Area" localSheetId="34">'mfhd-promotionen'!$A$2:$G$10</definedName>
    <definedName name="_xlnm.Print_Area" localSheetId="33">'mfhd-studierende'!$A$2:$G$4</definedName>
    <definedName name="_xlnm.Print_Area" localSheetId="26">'mfhd-weitere-dfg-projekte'!$A$2:$C$6</definedName>
    <definedName name="_xlnm.Print_Area" localSheetId="31">'mfhd-wesentliche-kennzahlen'!$A$2:$F$3</definedName>
    <definedName name="_xlnm.Print_Area" localSheetId="15">'ukhd-amb-leistungen-gkv'!$A$2:$D$24</definedName>
    <definedName name="_xlnm.Print_Area" localSheetId="20">'ukhd-bilanz-konzern'!#REF!</definedName>
    <definedName name="_xlnm.Print_Area" localSheetId="19">'ukhd-bilanz-ukhd'!#REF!</definedName>
    <definedName name="_xlnm.Print_Area" localSheetId="18">'ukhd-guv-konzern'!$A$2:$D$4</definedName>
    <definedName name="_xlnm.Print_Area" localSheetId="17">'ukhd-guv-ukhd '!$A$2:$D$4</definedName>
    <definedName name="_xlnm.Print_Area" localSheetId="10">'ukhd-patienten-konzern'!#REF!</definedName>
    <definedName name="_xlnm.Print_Area" localSheetId="13">'ukhd-patienten-kreiskranken'!$A$2:$D$13</definedName>
    <definedName name="_xlnm.Print_Area" localSheetId="12">'ukhd-patienten-thoraxklinik'!$A$2:$D$13</definedName>
    <definedName name="_xlnm.Print_Area" localSheetId="11">'ukhd-patienten-ukhd'!$A$2:$D$13</definedName>
    <definedName name="_xlnm.Print_Area" localSheetId="14">'ukhd-stationaere-leistungen'!$A$2:$D$29</definedName>
    <definedName name="_xlnm.Print_Area" localSheetId="16">'ukhd-weitere-ambulante-leis'!$A$2:$D$5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 i="175" l="1"/>
  <c r="C11" i="175"/>
  <c r="B11" i="175"/>
  <c r="G10" i="133"/>
  <c r="F10" i="133"/>
  <c r="E10" i="133"/>
  <c r="D10" i="133"/>
  <c r="C10" i="133"/>
  <c r="B10" i="133"/>
  <c r="B14" i="170"/>
  <c r="B6" i="170"/>
  <c r="B14" i="168"/>
  <c r="B10" i="168"/>
  <c r="L19" i="178"/>
  <c r="J19" i="178"/>
  <c r="I19" i="178"/>
  <c r="H19" i="178"/>
  <c r="G19" i="178"/>
  <c r="F19" i="178"/>
  <c r="E19" i="178"/>
  <c r="D19" i="178"/>
  <c r="C19" i="178"/>
  <c r="B19" i="178"/>
  <c r="M18" i="178"/>
  <c r="M17" i="178"/>
  <c r="M16" i="178"/>
  <c r="M15" i="178"/>
  <c r="M14" i="178"/>
  <c r="M13" i="178"/>
  <c r="M12" i="178"/>
  <c r="M11" i="178"/>
  <c r="M10" i="178"/>
  <c r="M9" i="178"/>
  <c r="M8" i="178"/>
  <c r="M7" i="178"/>
  <c r="M6" i="178"/>
  <c r="M10" i="177"/>
  <c r="L10" i="177"/>
  <c r="K10" i="177"/>
  <c r="J10" i="177"/>
  <c r="I10" i="177"/>
  <c r="H10" i="177"/>
  <c r="G10" i="177"/>
  <c r="F10" i="177"/>
  <c r="E10" i="177"/>
  <c r="D10" i="177"/>
  <c r="C10" i="177"/>
  <c r="B10" i="177"/>
  <c r="N9" i="177"/>
  <c r="N7" i="177"/>
  <c r="N8" i="177"/>
  <c r="N6" i="177"/>
  <c r="M19" i="176"/>
  <c r="N14" i="176"/>
  <c r="O14" i="176"/>
  <c r="N9" i="176"/>
  <c r="O9" i="176"/>
  <c r="L19" i="176"/>
  <c r="K19" i="176"/>
  <c r="F19" i="176"/>
  <c r="O17" i="176"/>
  <c r="N17" i="176"/>
  <c r="O15" i="176"/>
  <c r="N15" i="176"/>
  <c r="O18" i="176"/>
  <c r="N18" i="176"/>
  <c r="O13" i="176"/>
  <c r="N13" i="176"/>
  <c r="O12" i="176"/>
  <c r="N12" i="176"/>
  <c r="O11" i="176"/>
  <c r="N11" i="176"/>
  <c r="O7" i="176"/>
  <c r="N7" i="176"/>
  <c r="O16" i="176"/>
  <c r="N16" i="176"/>
  <c r="O8" i="176"/>
  <c r="N8" i="176"/>
  <c r="O10" i="176"/>
  <c r="N10" i="176"/>
  <c r="N6" i="176"/>
  <c r="J6" i="176"/>
  <c r="J19" i="176" s="1"/>
  <c r="I6" i="176"/>
  <c r="I19" i="176" s="1"/>
  <c r="H6" i="176"/>
  <c r="H19" i="176" s="1"/>
  <c r="G6" i="176"/>
  <c r="G19" i="176" s="1"/>
  <c r="E6" i="176"/>
  <c r="E19" i="176" s="1"/>
  <c r="D6" i="176"/>
  <c r="D19" i="176" s="1"/>
  <c r="C6" i="176"/>
  <c r="C19" i="176" s="1"/>
  <c r="B6" i="176"/>
  <c r="B19" i="176" s="1"/>
  <c r="M19" i="178" l="1"/>
  <c r="N10" i="177"/>
  <c r="N19" i="176"/>
  <c r="O6" i="176"/>
  <c r="O19" i="176" s="1"/>
  <c r="D11" i="173" l="1"/>
  <c r="C11" i="164"/>
  <c r="C13" i="164" s="1"/>
  <c r="D14" i="170" l="1"/>
  <c r="C14" i="170"/>
  <c r="C6" i="170"/>
  <c r="L19" i="160"/>
  <c r="K19" i="160"/>
  <c r="J19" i="160"/>
  <c r="I19" i="160"/>
  <c r="H19" i="160"/>
  <c r="G19" i="160"/>
  <c r="F19" i="160"/>
  <c r="E19" i="160"/>
  <c r="D19" i="160"/>
  <c r="C19" i="160"/>
  <c r="B19" i="160"/>
  <c r="M18" i="160"/>
  <c r="M17" i="160"/>
  <c r="M16" i="160"/>
  <c r="M15" i="160"/>
  <c r="M14" i="160"/>
  <c r="M13" i="160"/>
  <c r="M12" i="160"/>
  <c r="M11" i="160"/>
  <c r="M10" i="160"/>
  <c r="M9" i="160"/>
  <c r="M8" i="160"/>
  <c r="M7" i="160"/>
  <c r="M6" i="160"/>
  <c r="L11" i="159"/>
  <c r="K11" i="159"/>
  <c r="J11" i="159"/>
  <c r="I11" i="159"/>
  <c r="H11" i="159"/>
  <c r="G11" i="159"/>
  <c r="F11" i="159"/>
  <c r="E11" i="159"/>
  <c r="D11" i="159"/>
  <c r="C11" i="159"/>
  <c r="B11" i="159"/>
  <c r="M10" i="159"/>
  <c r="M9" i="159"/>
  <c r="M8" i="159"/>
  <c r="M7" i="159"/>
  <c r="M6" i="159"/>
  <c r="M11" i="159" s="1"/>
  <c r="M19" i="158"/>
  <c r="L19" i="158"/>
  <c r="K19" i="158"/>
  <c r="J19" i="158"/>
  <c r="I19" i="158"/>
  <c r="H19" i="158"/>
  <c r="G19" i="158"/>
  <c r="F19" i="158"/>
  <c r="E19" i="158"/>
  <c r="D19" i="158"/>
  <c r="C19" i="158"/>
  <c r="B19" i="158"/>
  <c r="N18" i="158"/>
  <c r="N17" i="158"/>
  <c r="N16" i="158"/>
  <c r="N15" i="158"/>
  <c r="N14" i="158"/>
  <c r="N13" i="158"/>
  <c r="N12" i="158"/>
  <c r="N11" i="158"/>
  <c r="N10" i="158"/>
  <c r="N9" i="158"/>
  <c r="N8" i="158"/>
  <c r="N7" i="158"/>
  <c r="N6" i="158"/>
  <c r="L19" i="157"/>
  <c r="K19" i="157"/>
  <c r="J19" i="157"/>
  <c r="I19" i="157"/>
  <c r="H19" i="157"/>
  <c r="G19" i="157"/>
  <c r="F19" i="157"/>
  <c r="E19" i="157"/>
  <c r="D19" i="157"/>
  <c r="C19" i="157"/>
  <c r="B19" i="157"/>
  <c r="M18" i="157"/>
  <c r="M17" i="157"/>
  <c r="M16" i="157"/>
  <c r="M15" i="157"/>
  <c r="M14" i="157"/>
  <c r="M13" i="157"/>
  <c r="M12" i="157"/>
  <c r="M11" i="157"/>
  <c r="M10" i="157"/>
  <c r="M9" i="157"/>
  <c r="M8" i="157"/>
  <c r="M7" i="157"/>
  <c r="M6" i="157"/>
  <c r="L10" i="156"/>
  <c r="K10" i="156"/>
  <c r="J10" i="156"/>
  <c r="I10" i="156"/>
  <c r="H10" i="156"/>
  <c r="G10" i="156"/>
  <c r="F10" i="156"/>
  <c r="E10" i="156"/>
  <c r="D10" i="156"/>
  <c r="C10" i="156"/>
  <c r="B10" i="156"/>
  <c r="M9" i="156"/>
  <c r="M8" i="156"/>
  <c r="M7" i="156"/>
  <c r="M6" i="156"/>
  <c r="M19" i="155"/>
  <c r="L19" i="155"/>
  <c r="K19" i="155"/>
  <c r="J19" i="155"/>
  <c r="I19" i="155"/>
  <c r="H19" i="155"/>
  <c r="G19" i="155"/>
  <c r="F19" i="155"/>
  <c r="E19" i="155"/>
  <c r="D19" i="155"/>
  <c r="C19" i="155"/>
  <c r="B19" i="155"/>
  <c r="N18" i="155"/>
  <c r="N17" i="155"/>
  <c r="N16" i="155"/>
  <c r="N15" i="155"/>
  <c r="N14" i="155"/>
  <c r="N13" i="155"/>
  <c r="N12" i="155"/>
  <c r="N11" i="155"/>
  <c r="N10" i="155"/>
  <c r="N9" i="155"/>
  <c r="N8" i="155"/>
  <c r="N7" i="155"/>
  <c r="N6" i="155"/>
  <c r="M10" i="156" l="1"/>
  <c r="N19" i="158"/>
  <c r="M19" i="160"/>
  <c r="M19" i="157"/>
  <c r="N19" i="15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Hausner, Benjamin</author>
  </authors>
  <commentList>
    <comment ref="O6" authorId="0" shapeId="0" xr:uid="{1646F497-57FA-4B86-A797-97C5CF7813F0}">
      <text>
        <r>
          <rPr>
            <b/>
            <sz val="11"/>
            <color indexed="81"/>
            <rFont val="Segoe UI"/>
            <family val="2"/>
          </rPr>
          <t>Hausner, Benjamin:</t>
        </r>
        <r>
          <rPr>
            <sz val="11"/>
            <color indexed="81"/>
            <rFont val="Segoe UI"/>
            <family val="2"/>
          </rPr>
          <t xml:space="preserve">
OHNE Azubis aber derzeit noch INKL. DRITTMITTEL</t>
        </r>
      </text>
    </comment>
  </commentList>
</comments>
</file>

<file path=xl/sharedStrings.xml><?xml version="1.0" encoding="utf-8"?>
<sst xmlns="http://schemas.openxmlformats.org/spreadsheetml/2006/main" count="1033" uniqueCount="589">
  <si>
    <t>Ambulante Leistungen – GKV-Patienten</t>
  </si>
  <si>
    <t>Med.-Techn. Dienst</t>
  </si>
  <si>
    <t>Ärztlicher Dienst</t>
  </si>
  <si>
    <t>Sonstiges Personal</t>
  </si>
  <si>
    <t>Thoraxklinik Heidelberg gGmbH</t>
  </si>
  <si>
    <t>Aktiva</t>
  </si>
  <si>
    <t>Mio. €</t>
  </si>
  <si>
    <t>Summe Aktiva</t>
  </si>
  <si>
    <t>Passiva</t>
  </si>
  <si>
    <t>Summe Passiva</t>
  </si>
  <si>
    <t>T€</t>
  </si>
  <si>
    <t>Personalaufwendungen</t>
  </si>
  <si>
    <t>Materialaufwendungen</t>
  </si>
  <si>
    <t>Sonstige Aufwendungen</t>
  </si>
  <si>
    <t>EBITDA</t>
  </si>
  <si>
    <t>Ergebniswirksame Anlagenabschreibungen</t>
  </si>
  <si>
    <t>EBIT</t>
  </si>
  <si>
    <t>Finanzergebnis</t>
  </si>
  <si>
    <t>EBT</t>
  </si>
  <si>
    <t>Steuern vom Einkommen und vom Ertrag</t>
  </si>
  <si>
    <t>Gewinnvortrag</t>
  </si>
  <si>
    <t>Neugeborenenscreening</t>
  </si>
  <si>
    <t>Analysezentrum</t>
  </si>
  <si>
    <t>Hygieneinstitut</t>
  </si>
  <si>
    <t>Institut für Immunologie</t>
  </si>
  <si>
    <t>Pathologisches Institut</t>
  </si>
  <si>
    <t>Sozialpädiatrisches Zentrum</t>
  </si>
  <si>
    <t>gesamt</t>
  </si>
  <si>
    <t>Baden-Württemberg</t>
  </si>
  <si>
    <t>Hessen</t>
  </si>
  <si>
    <t>Rheinland-Pfalz</t>
  </si>
  <si>
    <t>Bayern</t>
  </si>
  <si>
    <t>Ausland</t>
  </si>
  <si>
    <t>Sonstige Erträge sowie Zuweisungen und Zuschüsse der Öffentlichen Hand</t>
  </si>
  <si>
    <t>Einstellung in die Gewinnrücklage</t>
  </si>
  <si>
    <t>Entnahme aus der Gewinnrücklage</t>
  </si>
  <si>
    <t>Gewinn- und Verlustrechnung (GuV) – UKHD</t>
  </si>
  <si>
    <t>Gewinn- und Verlustrechnung (GuV) – Konzern</t>
  </si>
  <si>
    <t>Bilanz – UKHD</t>
  </si>
  <si>
    <t>Bilanz – Konzern</t>
  </si>
  <si>
    <t>Dienstart</t>
  </si>
  <si>
    <t>Pflege­
dienst</t>
  </si>
  <si>
    <t>Funktions­
dienst</t>
  </si>
  <si>
    <t>Klinisches Haus­
personal</t>
  </si>
  <si>
    <t>Tech­
nischer Dienst</t>
  </si>
  <si>
    <t>Verwal­
tungs­
dienst</t>
  </si>
  <si>
    <t>Sonder-dienste</t>
  </si>
  <si>
    <t>Personal der Ausbil­
dungs­
stätten</t>
  </si>
  <si>
    <t>Summe</t>
  </si>
  <si>
    <t>Universitätsklinikum und Medizinische Fakultät Heidelberg</t>
  </si>
  <si>
    <t>Berufsförderungswerk Kurt-Lindemann-Haus gGmbH</t>
  </si>
  <si>
    <t>Klinik Technik GmbH</t>
  </si>
  <si>
    <t>technology transfer heidelberg GmbH</t>
  </si>
  <si>
    <t>Klinik Service GmbH</t>
  </si>
  <si>
    <t>Kreiskrankenhaus Bergstraße Service GmbH</t>
  </si>
  <si>
    <t>Akademie für Gesundheitsberufe gGmbH</t>
  </si>
  <si>
    <t>MVZ für Strahlentherapie und Nuklearmedizin Weinheim</t>
  </si>
  <si>
    <t>MVZ am Kreiskrankenhaus Bergstraße gGmbH</t>
  </si>
  <si>
    <t>MR-Neurographie Nord</t>
  </si>
  <si>
    <t>A.</t>
  </si>
  <si>
    <t>Anlagevermögen</t>
  </si>
  <si>
    <t>B.</t>
  </si>
  <si>
    <t>Umlaufvermögen</t>
  </si>
  <si>
    <t>C.</t>
  </si>
  <si>
    <t>Rechnungsabgrenzungsposten</t>
  </si>
  <si>
    <t>D.</t>
  </si>
  <si>
    <t>Eigenkapital</t>
  </si>
  <si>
    <t>Sonderposten zur Finanzierung des Anlagevermögens</t>
  </si>
  <si>
    <t>Rückstellungen</t>
  </si>
  <si>
    <t>Verbindlichkeiten</t>
  </si>
  <si>
    <t>E.</t>
  </si>
  <si>
    <t>Jahresüberschuss/-fehlbetrag</t>
  </si>
  <si>
    <t xml:space="preserve">Stoffwechsellabor </t>
  </si>
  <si>
    <t>Psychiatrische Institutsambulanz</t>
  </si>
  <si>
    <t>andere Bundesländer</t>
  </si>
  <si>
    <t>Inland insgesamt</t>
  </si>
  <si>
    <t>Einzugsgebiete insgesamt</t>
  </si>
  <si>
    <t>Konzernjahresüberschuss/-fehlbetrag</t>
  </si>
  <si>
    <t>UKHD</t>
  </si>
  <si>
    <t>Patienten nach Bundesländern – Konzern</t>
  </si>
  <si>
    <t>Patienten nach Bundesländern – UKHD</t>
  </si>
  <si>
    <t>Patienten nach Bundesländern – Thoraxklinik</t>
  </si>
  <si>
    <t>Patienten nach Bundesländern – Kreiskrankenhaus Bergstraße</t>
  </si>
  <si>
    <t>Stationäre Leistungen</t>
  </si>
  <si>
    <t>Weitere Ambulante Leistungen – UKHD</t>
  </si>
  <si>
    <t>Betten nach Krankenhausplan (Konzern)</t>
  </si>
  <si>
    <t>Universitätsklinikum Heidelberg</t>
  </si>
  <si>
    <t>Kreiskrankenhaus Bergstraße</t>
  </si>
  <si>
    <t>Thoraxklinik</t>
  </si>
  <si>
    <t>Vollstationäre Patienten (Konzern, ohne Patienten aus dem Ausland)</t>
  </si>
  <si>
    <t xml:space="preserve">Case Mix Konzern (Konzern, mit Überlieger) </t>
  </si>
  <si>
    <t>Case Mix Index Konzern (Konzern, mit Überlieger)</t>
  </si>
  <si>
    <t>Vollstationäre Tage (Konzern)</t>
  </si>
  <si>
    <r>
      <t xml:space="preserve">Ambulante Patienten (Konzern) </t>
    </r>
    <r>
      <rPr>
        <b/>
        <vertAlign val="superscript"/>
        <sz val="12"/>
        <color theme="1"/>
        <rFont val="Calibri"/>
        <family val="2"/>
      </rPr>
      <t>1</t>
    </r>
  </si>
  <si>
    <r>
      <t xml:space="preserve">Ambulante Neuzugänge (Konzern) </t>
    </r>
    <r>
      <rPr>
        <b/>
        <vertAlign val="superscript"/>
        <sz val="12"/>
        <color theme="1"/>
        <rFont val="Calibri"/>
        <family val="2"/>
      </rPr>
      <t>2</t>
    </r>
  </si>
  <si>
    <r>
      <t xml:space="preserve">Ambulante Behandlungsfälle (Konzern) </t>
    </r>
    <r>
      <rPr>
        <b/>
        <vertAlign val="superscript"/>
        <sz val="12"/>
        <color theme="1"/>
        <rFont val="Calibri"/>
        <family val="2"/>
      </rPr>
      <t>3</t>
    </r>
  </si>
  <si>
    <t>Ambulante Operationen (Konzern)</t>
  </si>
  <si>
    <t>Durchschnittl. Verweildauer (Konzern)</t>
  </si>
  <si>
    <t>Heidelberger Ionenstrahl-Therapie (HIT) Betriebs-GmbH</t>
  </si>
  <si>
    <t>Kreiskrankenhaus Bergstraße GmbH</t>
  </si>
  <si>
    <t>Zurück zum Index</t>
  </si>
  <si>
    <t>1 Definition: Anzahl aller Patienten p.a. unabhängig des Kostenträgers</t>
  </si>
  <si>
    <t xml:space="preserve">2 Definition: Erstzugang des Patienten im Quartal in einer Fachabteilung, bezogen auf vier Quartale </t>
  </si>
  <si>
    <t>3 Definition: Anzahl der persönlichen Patientenkontakte p.a.</t>
  </si>
  <si>
    <t>Wirtschaft/ Versorgung</t>
  </si>
  <si>
    <t>Forschungsförderung der EU</t>
  </si>
  <si>
    <t>Thema</t>
  </si>
  <si>
    <t>Projektleiter/-in</t>
  </si>
  <si>
    <t>Establishment and Exploitation of a European-Latin American Research Consortium towards Eradication of Preventable Gallbladder Cancer (EULAT Eradicate GBC)</t>
  </si>
  <si>
    <t>Prof. Dr. Justo Lorenzo Bermejo</t>
  </si>
  <si>
    <t>Prof. Dr. Franz Schaefer</t>
  </si>
  <si>
    <t>Projektleiter/in</t>
  </si>
  <si>
    <t>Grant</t>
  </si>
  <si>
    <t>Targeting tubular reabsorption for kidney protection (RENOPROTECT)</t>
  </si>
  <si>
    <t>Consolidator Grant</t>
  </si>
  <si>
    <t>Hypothalamic Mechanisms of Thermal Homeostasis and Adaptation (Acclimatize)</t>
  </si>
  <si>
    <t xml:space="preserve">Prof. Dr. Jan-Erik Siemens
</t>
  </si>
  <si>
    <t>Starting Grant</t>
  </si>
  <si>
    <t>Dissecting the Functional and Therapeutic Impact of Somatic Copy Number Alterations (CrispSCNAs)</t>
  </si>
  <si>
    <t>Forschungsförderung des Bundes</t>
  </si>
  <si>
    <t>Sprecher/-in</t>
  </si>
  <si>
    <t>Deutsches Zentrum für Herz-Kreislauf-Forschung (DZHK), 3.FP</t>
  </si>
  <si>
    <t>Prof. Dr. Johannes Backs</t>
  </si>
  <si>
    <t>Deutsches Zentrum für Infektionsforschung 
(DZIF), 3.FP</t>
  </si>
  <si>
    <t>Prof. Dr. Dr. h. c. Hans-Georg Kräusslich</t>
  </si>
  <si>
    <t>Adaptive Radiotherapie mit Ionenstrahlen (ARTEMIS)</t>
  </si>
  <si>
    <t>Prof. Dr. Dr. Jürgen Debus</t>
  </si>
  <si>
    <t xml:space="preserve">Prof. Dr. Hans-Ulrich Kauczor </t>
  </si>
  <si>
    <t>SMART-CARE: Ein systemmedizinischer Ansatz zur Stratifizierung des Rückfalls von Krebserkrankungen</t>
  </si>
  <si>
    <t>Prof. Dr. Jeroen Krijgsveld
Prof. Dr. Carsten Müller-Tidow 
Prof. Dr. Petra Knaup-Gregori
Prof. Dr. Julio Saez-Rodriguez
Prof. Dr. Peter Schirmacher
Prof. Dr. Andreas von Deimling
Prof. Dr. Sascha Dietrich</t>
  </si>
  <si>
    <t>Randomisierte, kontrollierte, multizentrische Therapiestudie zur Initialtherapie der Erstmanifestation des idiopathischen nephrotischen Syndroms im Kindesalter mit Mycophenolatmofetil versus Prednison (INTENT-Studie)</t>
  </si>
  <si>
    <t>Prof. Dr. Burkhard Tönshoff</t>
  </si>
  <si>
    <t>Improvement of functional outcome for patients with newly diagnosed grade II or III glioma with co-deletion of 1p/19q - IMPROVE CO-DEL: a NOA trial</t>
  </si>
  <si>
    <t>Prof. Dr. Wolfgang Wick</t>
  </si>
  <si>
    <t>PD Dr. Simon Raffel</t>
  </si>
  <si>
    <t>Deutsches Zentrum für Diabetesforschung 
(DZD), 3. FP</t>
  </si>
  <si>
    <t xml:space="preserve">Prof. Dr. Julia Szendrödi </t>
  </si>
  <si>
    <t>Prof. Dr. Carsten Müller-Tidow</t>
  </si>
  <si>
    <t>Nationale Kohorte, Gesundheitsstudie 
2. Förderphase</t>
  </si>
  <si>
    <t>Medizininformatik-Konsortium HiGHmed: Nachwuchsgruppe Digitale Bildanalytik (HiGHDiBi)</t>
  </si>
  <si>
    <t>Prof. Dr. Patrick Most</t>
  </si>
  <si>
    <t>e:med Juniorverbund: MelBrainSys TP B.4: In vivo Validierung von therapeutischen Kandidaten, die das Wachstum von Melanom-Hirnmetastasen hemmen</t>
  </si>
  <si>
    <t>Dr. Matthia Karreman</t>
  </si>
  <si>
    <t>Beteiligung an fünf deutschen Zentren der Gesundheitsforschung</t>
  </si>
  <si>
    <t>Deutsches Zentrum für Herz-Kreislauf-Forschung</t>
  </si>
  <si>
    <t>Deutsches Zentrum für Lungenforschung</t>
  </si>
  <si>
    <t>Deutsches Zentrum für Infektionsforschung</t>
  </si>
  <si>
    <t>Deutsches Konsortium für Translationale Krebsforschung</t>
  </si>
  <si>
    <t>Deutsches Zentrum für Diabetesforschung</t>
  </si>
  <si>
    <t>Sonderforschungsbereiche der DFG – Medizinische Fakultät mit Sprecherfunktion</t>
  </si>
  <si>
    <t>Titel</t>
  </si>
  <si>
    <t>Sprecher</t>
  </si>
  <si>
    <t>SFB 1129</t>
  </si>
  <si>
    <t>Integrative Analyse der Replikation und Ausbreitung pathogener Erreger</t>
  </si>
  <si>
    <t>SFB 1158</t>
  </si>
  <si>
    <t>Von der Nozizeption zum chronischen Schmerz: Struktur-Funktions-Merkmale neuraler Bahnen und deren Reorganisation</t>
  </si>
  <si>
    <t>Prof. Dr. Rohini Kuner</t>
  </si>
  <si>
    <t>SFB 1389</t>
  </si>
  <si>
    <t>Überwindung der Therapieresistenz von Glioblastomen</t>
  </si>
  <si>
    <t xml:space="preserve">Prof. Dr. Wolfgang Wick
</t>
  </si>
  <si>
    <t>SFB-TRR 156</t>
  </si>
  <si>
    <t>Die Haut als Sensor und Initiator von lokaler und systemischer Immunität</t>
  </si>
  <si>
    <t>Prof. Dr. Alexander Enk</t>
  </si>
  <si>
    <t>SFB-TRR 179</t>
  </si>
  <si>
    <t>Determinanten und Dynamik der Elimination versus Persistenz bei Hepatitis-Virus-Infektionen</t>
  </si>
  <si>
    <t>Prof. Dr. Ralf Bartenschlager</t>
  </si>
  <si>
    <t>Sonderforschungsbereiche der DFG – Medizinische Fakultät mit Beteiligung</t>
  </si>
  <si>
    <t>Standorte</t>
  </si>
  <si>
    <t>SFB 1324</t>
  </si>
  <si>
    <t>Mechanismen und Funktionen des Wnt-Signalwegs</t>
  </si>
  <si>
    <t>SFB 1425</t>
  </si>
  <si>
    <t>Die heterozellluläre Natur kardialer Läsionen: Identitäten, Interaktionen, Implikationen</t>
  </si>
  <si>
    <t>Heidelberg, Freiburg</t>
  </si>
  <si>
    <t>SFB-TRR 152</t>
  </si>
  <si>
    <t>Steuerung der Körperhomöostase durch TRP-Kanal-Module</t>
  </si>
  <si>
    <t>SFB-TRR 186</t>
  </si>
  <si>
    <t>Molekulare Schalter zur räumlichen und kinetischen Regulation der zellulären Signaltransmission</t>
  </si>
  <si>
    <t>Heidelberg, Berlin</t>
  </si>
  <si>
    <t>Weitere große DFG-Projekte</t>
  </si>
  <si>
    <t>Emmy Noether
Therapierbare metabolische Schwachstellen von Leukämiestammzellen</t>
  </si>
  <si>
    <t>Emmy Noether
Translationale multimodale Bildgebung von Gliomen und Untersuchung von Immunzellveränderungen und Tumorzellinvasion unter zielgerichteter Therapie</t>
  </si>
  <si>
    <t>PD Dr. Dr. Michael Breckwoldt</t>
  </si>
  <si>
    <t>Klinische Studie                           
Distale Pankreatektomie – Eine randomisiert kontrollierte Studie zum Vergleich der minimal-invasiven distalen Pankreatektomie mit der offenen Resektion (DISPACT-2 Studie)</t>
  </si>
  <si>
    <t>Prof. Dr. Martina Muckenthaler</t>
  </si>
  <si>
    <t>Projekte weiterer Förderer</t>
  </si>
  <si>
    <t>Förderer/Thema</t>
  </si>
  <si>
    <t xml:space="preserve">Dietmar Hopp Stiftung: Heidelberger Konzept zur Heilung des Multiplen Myeloms </t>
  </si>
  <si>
    <t>Prof. Dr. Hartmut Goldschmidt</t>
  </si>
  <si>
    <t xml:space="preserve">Dietmar Hopp Stiftung: Pilotprojekt zur Entwicklung personalisierter, zellulärer Immuntherapie bei soliden Krebserkrankungen </t>
  </si>
  <si>
    <t>Prof. Dr. Dirk Jäger</t>
  </si>
  <si>
    <t>National Institutes of Health (NIH): Rapid Research for Diagnostics Development in TB Network</t>
  </si>
  <si>
    <t>C.H.S. Stiftung: Nachwuchsgruppe: Neuron-Glia Interactions in Neural Circuits</t>
  </si>
  <si>
    <t xml:space="preserve">Dr. Amit Agarwal </t>
  </si>
  <si>
    <t>Dietmar Hopp Stiftung: Neugeborenenscreening, Langzeit Schul- und Jugendalter</t>
  </si>
  <si>
    <t>Prof. Dr. Georg F. Hoffmann
Prof. Dr. Stefan Kölker</t>
  </si>
  <si>
    <t>Dietmar Hopp Stiftung: DATA 5.0 – Data Acquisition, Translation and Analysis</t>
  </si>
  <si>
    <t>Prof. Dr. Peter Schirmacher
Dr. Caroline Plöger</t>
  </si>
  <si>
    <t xml:space="preserve">C.H.S. Stiftung: Nachwuchsgruppe: Membrane biology of viral infection </t>
  </si>
  <si>
    <t xml:space="preserve">C.H.S. Stiftung: Nachwuchsgruppe: Laboratory of neural circuits and behavior </t>
  </si>
  <si>
    <t>Dr. Claudio D. Acuna Goycolea, Ph.D.</t>
  </si>
  <si>
    <t>C.H.S. Stiftung: Nachwuchsgruppe: Stem cell-derived culture models for hepatitis E virus studies</t>
  </si>
  <si>
    <t>Dr. Viet Loan Dao Thi, Ph.D.</t>
  </si>
  <si>
    <t>Gemeinsamer Bundesausschuss (G-BA): PRiVENT - Früherkennung und Frühintervention bei Risikopatienten zur Vermeidung von invasiver Langzeitbeatmung</t>
  </si>
  <si>
    <t>Prof. Dr. Joachim Szecsenyi</t>
  </si>
  <si>
    <t>Dietmar Hopp Stiftung: Weiterentwicklung Neugeborenenscreening</t>
  </si>
  <si>
    <t>Deutsche Krebshilfe: Phase I/II Umbrella Studie molekular angepasster Therapien in Kombination mit einer Strahlentherapie für Patienten mit neu diagnostiziertem Glioblastom ohne MGMT Promotor Hypermethylierung: NCT Neuro Master Match (N2M2)</t>
  </si>
  <si>
    <t>Dietmar Hopp Stiftung: Prädikativer Marker für Ansprechen auf Immunchemotherapie beim operablen NSCLC - iReP Studie</t>
  </si>
  <si>
    <t>Dietmar Hopp Stiftung: 2D-Druck von Arnzeimitteln für Kinder und Jugendliche</t>
  </si>
  <si>
    <t xml:space="preserve">Dietmar Hopp Stiftung: Register für Seltene Anämien </t>
  </si>
  <si>
    <t>Dr. Joachim Kunz
Dr. Arne Krümpelmann
Prof. Dr. Martina Muckenthaler
Prof. Dr. Andreas Kulozik</t>
  </si>
  <si>
    <t>Manfred Lautenschläger Stiftung: Tumor-stroma-immune interplay in pancreatic cancer - decoding the enigma of long-term survival</t>
  </si>
  <si>
    <t>Prof. Dr. Dr. h.c. Markus Büchler
Prof. Dr. Dirk Jäger
PD Dr. Dr. Susanne Roth</t>
  </si>
  <si>
    <t xml:space="preserve">Manfred Lautenschläger Stiftung: Gedächtnisstörung als Früherkennungsmarker bei Alzheimer Demenz </t>
  </si>
  <si>
    <t>Prof. Dr. Hannah Monyer
Prof. Dr. Wolfgang Wick</t>
  </si>
  <si>
    <t>Nachwuchsförderung</t>
  </si>
  <si>
    <t>Programm</t>
  </si>
  <si>
    <t>Ziel/Inhalt</t>
  </si>
  <si>
    <t>Förderung</t>
  </si>
  <si>
    <t>Strukturiertes Doktorandenprogramm (ehemals: MD/PhD Programm)</t>
  </si>
  <si>
    <t>Strukturiertes biologisch-naturwissenschaftlich-klinisches Promotionsprogramm für Studierende der Humanmedizin und der Zahnmedizin nach dem ersten Abschnitt der ärztlichen Prüfung bzw. der zahnärztlichen Vorprüfung</t>
  </si>
  <si>
    <t>Forschungsstellen Zahnmedizin</t>
  </si>
  <si>
    <t>Förderung des wissenschaftlichen Nachwuchses in der Zahnmedizin; Förderung von 50% der Stelle für Forschungstätigkeit</t>
  </si>
  <si>
    <t>Curriculum Klinische Forschung</t>
  </si>
  <si>
    <t>Modulares Qualifizierungsprogramm für Mitarbeitende, die in die Durchführung von klinischen Studien involviert sind</t>
  </si>
  <si>
    <t xml:space="preserve">Übernahme der Qualifizierungskosten </t>
  </si>
  <si>
    <t>MEDISS (Medical Structured Scientific Program)</t>
  </si>
  <si>
    <t>Fakultätsweites, strukturiertes Promotionsprogramm zur Förderung des wissenschaftlichen Austausches mit erfahrenen Wissenschaftlern, der guten wissenschaftlichen Praxis und fachspezifischen Kursen</t>
  </si>
  <si>
    <t>Für alle (zahn-)medizinischen Doktorandinnen und Doktoranden</t>
  </si>
  <si>
    <t>Gleichstellung</t>
  </si>
  <si>
    <t>Rahel Goitein-Straus</t>
  </si>
  <si>
    <t>Kurzzeitstipendien</t>
  </si>
  <si>
    <t>Förderung der wissenschaftlichen Tätigkeit von Frauen in oder auch nach der Facharztausbildung; geschützte Forschungszeit 3-6 Monate</t>
  </si>
  <si>
    <t>Mentoring-Programm</t>
  </si>
  <si>
    <t>Für Wissenschaftlerinnen und Ärztinnen mit modular aufgebauten Management-Training und Kompetenzseminaren sowie Mentoring durch erfahrene Führungspersönlichkeiten</t>
  </si>
  <si>
    <t>Interne Forschungsförderprogramme</t>
  </si>
  <si>
    <t>Bonusprogramm „Drittmittel“</t>
  </si>
  <si>
    <t>Wissenschaftlerinnen und Wissenschaftlern erhalten einen Bonus für die Drittmitteleinwerbung bei biomedizinischen Forschungsprojekten, die in einem anerkannten Begutachtungsverfahren vergeben wurden</t>
  </si>
  <si>
    <t>Bonusprogramm Spitzenpublikationen</t>
  </si>
  <si>
    <t>Bonus für Publikationen über Forschungsergebnisse, die überwiegend an einer Einrichtung der MFHD erarbeitet wurden</t>
  </si>
  <si>
    <t>Wesentliche Leistungskennzahlen der Medizinischen Fakultät</t>
  </si>
  <si>
    <t>Landeszuschuss (gem. StHPl)</t>
  </si>
  <si>
    <t>Bilanzsumme</t>
  </si>
  <si>
    <t>Drittmittelerträge</t>
  </si>
  <si>
    <t>Verhältnis Höhe Drittmitteleinnahmen zu Höhe Landeszuschuss</t>
  </si>
  <si>
    <t>Vollkräfte</t>
  </si>
  <si>
    <t>davon Ärztlicher Dienst</t>
  </si>
  <si>
    <t>Studierende Wintersemester</t>
  </si>
  <si>
    <t>Studierende Sommersemester</t>
  </si>
  <si>
    <t>Drittmittel zur Forschungsförderung</t>
  </si>
  <si>
    <t>DFG</t>
  </si>
  <si>
    <t>Bund</t>
  </si>
  <si>
    <t>Sonstige (Industrie, Stiftungen, Spenden)</t>
  </si>
  <si>
    <t>EU</t>
  </si>
  <si>
    <t>Land Baden-Württemberg</t>
  </si>
  <si>
    <t>Studierende</t>
  </si>
  <si>
    <t>Studiengang</t>
  </si>
  <si>
    <t>Studienanfänger</t>
  </si>
  <si>
    <t>Studierende gesamt</t>
  </si>
  <si>
    <t>Absolventen</t>
  </si>
  <si>
    <t>Medizin</t>
  </si>
  <si>
    <t>Zahnmedizin</t>
  </si>
  <si>
    <t>International Health</t>
  </si>
  <si>
    <t xml:space="preserve">Medical Biometry </t>
  </si>
  <si>
    <t xml:space="preserve">Medical Education </t>
  </si>
  <si>
    <t>Interprofessionelle Gesundheitsversorgung</t>
  </si>
  <si>
    <t>Promotionen</t>
  </si>
  <si>
    <t>Dr. sc. hum.</t>
  </si>
  <si>
    <t>Habilitationen</t>
  </si>
  <si>
    <t>Medizin./ Techn. Dienst</t>
  </si>
  <si>
    <t>PPiA</t>
  </si>
  <si>
    <t>Prof. Dr. Stefan Listl</t>
  </si>
  <si>
    <t xml:space="preserve">Praxisverändernde Studie - SELREC - Selektive neoadjuvante Therapie bei Patienten mit lokal fortgeschrittenem Rektumkarzinom: SELREC eine offene, randomisiert-kontrollierte, multizentrische Nicht-Unterlegenheitsstudie, Standort Heidelberg </t>
  </si>
  <si>
    <t>Der Einfluss einer prophylaktischen mTOR-Inhibitor Behandlung bei Säuglingen mit einer Tuberösen Hirnsklerose auf die langfristige neuropsychologische Entwicklung (PROTECT)</t>
  </si>
  <si>
    <t>Prof. Dr. Steffen  Syrbe</t>
  </si>
  <si>
    <t>PerSurge - Klinische und translationale kontrollierte Studie zur perioperativen Perampanel-Behandlung von
Patienten mit progressivem Glioblastom</t>
  </si>
  <si>
    <t>Prof. Dr. Frank Winkler</t>
  </si>
  <si>
    <t>Verbund HEROES-AYA - Heterogenität, Evolution und Resistenz von durch Fusionsgene getriebenen Sarkomen bei Jugendlichen und jungen Erwachsenen; Standort Universität Heidelberg</t>
  </si>
  <si>
    <t>Prof. Dr. Richard Schlenk
Prof. Dr. Burkhard Lehner
Prof. Dr. Martin A. Schneider
Prof. Dr. Patrick Guenther
Prof. Dr. Albrecht Stenzinger
Dr. Steffen Luntz</t>
  </si>
  <si>
    <t>RELIEF - Ressourcenorientiertes Case Management zur Umsetzung von Empfehlungen für Patientinnen und Patienten mit chronischen Schmerzen und häufigem Analgetikagebrauch in der Hausarztpraxis</t>
  </si>
  <si>
    <t>NEW_LIVES- Genomische Neugeborenen-Screening-Programme</t>
  </si>
  <si>
    <t>Prof. Dr. Eva Winkler
Prof. Dr. Beate Ditzen
Prof. Dr. Christian Schaaf
Prof. Dr. Stefan Kölker</t>
  </si>
  <si>
    <t>Deutsches Zentrum für Psychische Gesundheit</t>
  </si>
  <si>
    <t>SFB-1550</t>
  </si>
  <si>
    <t>Molekulare Schaltkreise von Herzerkrankungen</t>
  </si>
  <si>
    <t>SFB 1261</t>
  </si>
  <si>
    <t>Magnetoelektrische Sensoren von Kompositmaterialien zu biomagnetischer Diagnose</t>
  </si>
  <si>
    <t>SFB 1328</t>
  </si>
  <si>
    <t>Adeninnukleotide in Immunität und Entzündung</t>
  </si>
  <si>
    <t>Hamburg, Göttingen, München, Bonn, Heidelberg</t>
  </si>
  <si>
    <t>SFB 1436</t>
  </si>
  <si>
    <t>Neuronale Ressourcen der Kognition</t>
  </si>
  <si>
    <t>Magdeburg, Berlin, Göttingen, Düsseldorf, Heidelberg</t>
  </si>
  <si>
    <t>SFB 1531</t>
  </si>
  <si>
    <t>Schadenskontrolle durch das Stroma-vaskuläre Kompartiment </t>
  </si>
  <si>
    <t>Frankfurt am Main, Berlin, Mainz, Heidelberg</t>
  </si>
  <si>
    <t>München, Homburg, Freiburg, Heidelberg, Leipzig</t>
  </si>
  <si>
    <t>SFB-TRR 237</t>
  </si>
  <si>
    <t>Nukleinsäure-Immunität</t>
  </si>
  <si>
    <t>München, Bonn, Dresden, Marburg, Heidelberg</t>
  </si>
  <si>
    <t>SFB-TRR 319</t>
  </si>
  <si>
    <t>RMaP: RNA-Modifikation und Prozessierung</t>
  </si>
  <si>
    <t xml:space="preserve">Dr. Magdalene Schlesiger </t>
  </si>
  <si>
    <t>Schwerpunktprogramm 2084 
µBONE: Kolonisierung und Interaktionen von Tumorzellen innerhalb des Knochenmilieus
TP: Stromazellen des Knochenmarks beeinflussen die Einwanderung von Tumorzellen in das Knochenmark und das Tumorwachstum</t>
  </si>
  <si>
    <t xml:space="preserve">Dr. Kai-Uwe Jarr                           </t>
  </si>
  <si>
    <t xml:space="preserve">Prof. Dr. Carsten Müller-Tidow  
</t>
  </si>
  <si>
    <t>G-BA: INTEGRATE-ATMP – Integrierte Versorgung Neuer Therapien durch Telemedizin, Empowerment, Gentherapeutika, Registeretablierung, Arzneimittelsicherheit, Therapiepfaden und Erstattung</t>
  </si>
  <si>
    <t>G-BA: DigIn2Perio - Digital Integrierte Versorgung von Diabetes mellitus Typ-2 und Parodontitis</t>
  </si>
  <si>
    <t>Deutsche Krebshilfe: ReSearch NEtwork EarLy PhaseE Clinical Trials Southwest Germany (SELECT Southwest)</t>
  </si>
  <si>
    <t>C.H.S. Stiftung: Nachwuchsgruppe "Regulation of HIV-1 latency establishment and reversal"</t>
  </si>
  <si>
    <t>Dietmar Hopp Stiftung: Hi-SMILE: Hirntumorbehandlung durch stereotaktische minimalinvasive laserinduzierte Thermaltherapie und präklinisches Tumororgan</t>
  </si>
  <si>
    <t>Förderung des Übergangs von Ärztinnen und Wissenschaftlerinnen in die erste eigenständige wissenschaftliche Arbeit; geschützte Forschungszeit: 1 Jahr, 50 % der Stelle</t>
  </si>
  <si>
    <t>Beschäftigte 2023</t>
  </si>
  <si>
    <t>Gestelltes Personal (Beschäftigte) durch UKHD 2023</t>
  </si>
  <si>
    <t>Auszubildende 2023</t>
  </si>
  <si>
    <t>200 T €</t>
  </si>
  <si>
    <t>European Reference Network for rare kidney diseases direct grant proposal 2023-2027 (ERKNet-3)</t>
  </si>
  <si>
    <t>How has the rapid scale up of malaria control in Africa impacted vector competence? (ReMVeC)</t>
  </si>
  <si>
    <t>Dr. Victoria Ingham</t>
  </si>
  <si>
    <t>HiGHmed – Medizininformatik-Konsortium – Teilvorhaben: Koordination, Harmonisierung, Patientenbeteiligung, Kommunikation, Weiterbildung</t>
  </si>
  <si>
    <t>Prof. Dr. Dr. Till Bärnighausen</t>
  </si>
  <si>
    <t>Prof. Dr. Christoph Dieterich</t>
  </si>
  <si>
    <t>Mainz, Heidelberg, Dresden, Mannheim</t>
  </si>
  <si>
    <t>Forschungsgruppe 2936
Klimawandel und Gesundheit in Afrika südlich der Sahara
TP_Z01: Entwicklung und Analyse der Bevölkerung</t>
  </si>
  <si>
    <t>Reinhart Koselleck-Projekte
Bestimmung posttranslationaler Modifikationen von Histonproteinen in Gehirntumoren</t>
  </si>
  <si>
    <t>Prof. Dr. Andreas von Deimling</t>
  </si>
  <si>
    <t>Klinische Studie
Ist ambulante Mentalisierungsbasierte Therapie (MBT) effektiver im Vergleich zu einer Bona-Fide-Therapie mit Richtlinienpsychotherapie (BFT) in Deutschland für Patienten mit einer Borderline Persönlichkeitsstörung? Eine prospektive, multizentrische randomisiert-kontrollierte-Studie (RCT) (MaGnet)</t>
  </si>
  <si>
    <t>Prof. Dr. Svenja Taubner</t>
  </si>
  <si>
    <t xml:space="preserve">Forschungsgruppe 2936
Klimawandel und Gesundheit in Afrika südlich der Sahara
TP05: Die Wirkungen von passiver Hauskühlung auf Gesundheit, Verhalten und Ökonomie im ländlichen Afrika </t>
  </si>
  <si>
    <t>Klinische Studie
Mechanismus-basierte Anti-Aggression Psychotherapie (MAAP): eine multizentrische ran-domisierte kontrollierte klinische Studie für Patienten mit Borderline Persönlichkeitsstörung</t>
  </si>
  <si>
    <t>Prof. Dr. Sabine Herpertz</t>
  </si>
  <si>
    <t xml:space="preserve">Prof. Dr. Inaam Nakchbandi </t>
  </si>
  <si>
    <t>Emmy Noether
Translationale Untersuchung der oxytocinergen Signalübertragung bei Prader-Willi- und Schaaf-Yang-Syndromen</t>
  </si>
  <si>
    <t>Dr. Ferdinand Althammer</t>
  </si>
  <si>
    <t>Forschungsgruppe 2407
FOR 2407:  Erforschung der Degeneration und Regeneration von artikulären Knorpel und subchondralen Knochen in der Osteoarthrose (ExCarBon)
TP03: Bedeutung mechanosensitiver microRNAs für Knorpelfunktion und Pathophysiologie der Osteoarthrose</t>
  </si>
  <si>
    <t xml:space="preserve">Sachbeihilfe
Großdatenanalyse zur Entwicklung eines präzisen Public-Health-Ansatzes zur HIV-Prävention und -Behandlung in einer hyperendemischen ländlichen afrikanischen Bevölkerung </t>
  </si>
  <si>
    <t>Sachbeihilfe
Heterogenität Neutrophiler Granulozyten in rheumatoider Arthritis und Systemischem Lupus</t>
  </si>
  <si>
    <t>Prof. Dr. Ricardo Grieshaber-Bouyer</t>
  </si>
  <si>
    <t>Sachbeihilfe
Charakterisierung der Neuron-Glia-Kommunikation im somatosensorischen Kortex während neuropathischer Schmerzen</t>
  </si>
  <si>
    <t>Forschungsgruppe 2936
Klimawandel und Gesundheit in Afrika südlich der Sahara
TP: Koordinationsfonds. 2. Förderperiode</t>
  </si>
  <si>
    <t>Dietmar Hopp-Stiftung: KiTZ Clinica Trial Unit 2.0</t>
  </si>
  <si>
    <t>Prof. Dr. Olaf Witt</t>
  </si>
  <si>
    <t>Deutsche Krebshilfe: Weiterförderung des Nationalen Centrums für Tumorerkrankungen (NCT) Heidelberg im Rahmen des Förderprogrammes "Onkologische Spitzenzentren" der Krebshilfe</t>
  </si>
  <si>
    <t>Deutsche Krebshilfe: Multiprofessionelle Versorgungsstruktur und Netzwerk zur Förderung ovn bedarfsorientierter, wohnortnaher Bewegungstherapie von onkologischen Patienten - MOVE-ON(KO)</t>
  </si>
  <si>
    <t>PD. Dr. Joachim Wiskemann</t>
  </si>
  <si>
    <t>Deutsche Krebshilfe: CD70-spezifische CAR T-Zelltherapie für Patienten mit Rezidiv einer akuten myeloischen Leukämie (AML) nach allogener Stammzelltransplantation - eine multizentrische Phase I/II-Studie (HD-CAR-AML70)</t>
  </si>
  <si>
    <t>Dr. Tim Sauer</t>
  </si>
  <si>
    <t>G-BA: NoPICS-Kids – Kinderintensivmedizin neu gedacht - Vermeidung von Post Intensive Care Syndrom bei kritisch kranken Kindern und deren Familien</t>
  </si>
  <si>
    <t>Prof. Dr. Jens Westhoff</t>
  </si>
  <si>
    <t>Prof. Dr. Joacim Rocklöv</t>
  </si>
  <si>
    <t>Clinician Scientist Programm</t>
  </si>
  <si>
    <t>Zentrales Ziel des Clinician Scientist-Programms ist es, den teilnehmenden forschenden Ärztinnen und Ärzten, klinisch tätigen Psychologinnen und Psychologen sowie Zahnärztinnen und Zahnärzten eine erfolgreiche Entwicklung zur wissenschaftlichen Gruppenleiterin bzw. zum wissenschaftlichen Gruppenleiter zu vermitteln. Das Programm richtet sich an promovierte und wissenschaftlich tätige Ärztinnen und Ärzte während der fachärztlichen Weiterbildung, die eine überdurchschnittliche Qualifizierung aufweisen und an der Medizinischen Fakultät ein Forschungsprojekt durchführen möchten.</t>
  </si>
  <si>
    <t>Medical Scientist Programm</t>
  </si>
  <si>
    <t>Zentrales Ziel des Medical Scientist Programms ist es, den teilnehmenden Naturwissenschaftlerinnen und Naturwissenschaftlern eine erfolgreiche Entwicklung zur wissenschaftlichen Gruppenleiterin bzw. zum wissenschaftlichen Gruppenleiter im Kontext medizinischer Forschung zu vermitteln. Das Programm richtet sich an promovierte Wissenschaftlerinnen und Wissenschaftler mit überdurchschnittlicher Qualifizierung, die sich um eine Forschungsstelle an der Medizinischen Fakultät Heidelberg bewerben.</t>
  </si>
  <si>
    <t>Medical Data Scientist Programm</t>
  </si>
  <si>
    <t xml:space="preserve">Zentrales Ziel des Medical Data Scientist-Programms ist es, den teilnehmenden promovierten Wissenschaftlerinnen und Wissenschaftlern eine erfolgreiche Entwicklung zur wissenschaftlichen Gruppenleiterin bzw. zum wissenschaftlichen Gruppenleiter im Kontext medizinischer Forschung zu vermitteln. Das Programm richtet sich an promovierte Wissenschaftlerinnen und Wissenschaftler mit überdurchschnittlicher Qualifizierung, die sich um eine Forschungsstelle an der Medizinische Fakultät Heidelberg auf dem Gebiet der Medizinischen Informatik, der Medizinischen Bioinformatik, der Digitalisierung in der Medizin oder den Medizinischen Datenwissenschaften bewerben. </t>
  </si>
  <si>
    <r>
      <t>Olympia Morata</t>
    </r>
    <r>
      <rPr>
        <vertAlign val="superscript"/>
        <sz val="12"/>
        <color theme="1"/>
        <rFont val="Calibri"/>
        <family val="2"/>
      </rPr>
      <t>med</t>
    </r>
    <r>
      <rPr>
        <sz val="12"/>
        <color theme="1"/>
        <rFont val="Calibri"/>
        <family val="2"/>
      </rPr>
      <t>-Programm</t>
    </r>
  </si>
  <si>
    <t>Habilitationsprogramm in der Medizin für qualifizierte Wissenschaftlerinnen und Ärztinnen; geschützte Forschungszeit: 2 Jahre, 50 % der Stelle</t>
  </si>
  <si>
    <t>Beschäftigte 2023 (Konzern UKHD und MFHD)</t>
  </si>
  <si>
    <t>Klinisches Haus-personal</t>
  </si>
  <si>
    <t>Verwal-tungs- dienst</t>
  </si>
  <si>
    <t>Personal Ausbildungs-stätten</t>
  </si>
  <si>
    <t>Auszubildende 2023 (Konzern UKHD und MFHD)</t>
  </si>
  <si>
    <t>sonstige Mitarbeiter</t>
  </si>
  <si>
    <t>Prof. Dr. Dirk Jäger 
Prof. Dr. Stefan Fröhling</t>
  </si>
  <si>
    <t>Bruno und Helene Jöster Stiftung: Translational Spatial Profiling Center (TSPC) Interdisziplinäres Zentrum für translationales räumliches Profiling</t>
  </si>
  <si>
    <t>Dr. Dennis Schapiro</t>
  </si>
  <si>
    <t>Carl-Zeiss-Stiftung: Multi-dimensionAI: linking scales of information to improve care for patients with heart failure</t>
  </si>
  <si>
    <t xml:space="preserve">Prof. Dr. Sandy Engelhardt
Prof. Dr. Julio Saez-Rodriguez
Prof. Dr. Christoph Dieterich
Prof. Dr. Norbert Frey
Prof. Dr. Benjamin Meder
Dr. Denis Schapiro
Prof. Dr. Birgit Friedmann-Bett
Dr. Carlota Lucena Porcel
</t>
  </si>
  <si>
    <t>Else Kröner-Fresenius-Stiftung: Heidelberger Forschungskolleg für Neuroonkologie, „Resistenz bei hirneigenen Tumoren"</t>
  </si>
  <si>
    <t>Wings For Life: Nogo Inhibition in Spinal Cord Injury (NISCI)</t>
  </si>
  <si>
    <t>Prof. Dr. Norbert Weidner</t>
  </si>
  <si>
    <t>Prof. Dr. Claudia Denkinger</t>
  </si>
  <si>
    <t>Prof. Dr. Martin Jakobs</t>
  </si>
  <si>
    <t>Carl-Zeiss-Stiftung: Pulse-AI - Using graph databases and artificial intelligence methods to strengthen climate change and health research in vulnerable populations</t>
  </si>
  <si>
    <t>Dr. Sandra Barteit</t>
  </si>
  <si>
    <t>Else Kröner-Fresenius-Stiftung: CoNoCo - Enhanced and sustainable containment of the non-communicable disease epidemic in Zambia through evidence-based service</t>
  </si>
  <si>
    <t>Dr. Andreas Deckert</t>
  </si>
  <si>
    <t>Dietmar Hopp Stiftung: Aufbau einer spezialisierten Produktionseinheit für neuartige AAV-Gentherapievektoren zur Beahndlung tödlicher Herzerkrankungen</t>
  </si>
  <si>
    <t>Ministerium Wissenschaft und Forschung und Kunst: Forum Gesundheitsstandort BW: ZPM Digitalstrategie - TP „Integration und Vernetzung komplexer klinischer Daten aus der personalisierten Versorgung" und „Konzeption einer Datennetzwerkarchitektur für den intersektoralen Datenaustausch in der personalisierten Medizin“</t>
  </si>
  <si>
    <t>Bill &amp; Melinda Gates Foundation: MALDI Imaging for Integrated Small Molecular Screening 1</t>
  </si>
  <si>
    <t>Jun. Prof. Dr. Victoria Ingham</t>
  </si>
  <si>
    <t>Kiel, Heidelberg, Ilmenau</t>
  </si>
  <si>
    <t>SFB 1638</t>
  </si>
  <si>
    <t>Umbau von zellulären Membranen – wie veränderte Form Funktion schafft</t>
  </si>
  <si>
    <t>SFB 1671</t>
  </si>
  <si>
    <t>Heimat(en): Phänomene, Praktiken, Darstellungen</t>
  </si>
  <si>
    <t>Heidelberg, Berlin, Düsseldorf, Marburg</t>
  </si>
  <si>
    <t>SFB-TRR 379</t>
  </si>
  <si>
    <t>Neuropsychobiologie der Aggression: Ein transdiagnostischer Ansatz bei psychischen Störungen</t>
  </si>
  <si>
    <t>Aachen, Frankfurt, Heidelberg</t>
  </si>
  <si>
    <t>SFB-TRR 384</t>
  </si>
  <si>
    <t>Hemmende Neurone: ihre Rolle in der Gestaltung des kortikalen Codes</t>
  </si>
  <si>
    <t>Freiburg, Berlin, Heidelberg</t>
  </si>
  <si>
    <t>4 Stellen bewilligt</t>
  </si>
  <si>
    <t xml:space="preserve">Prof. Dr. Ina Danquah
</t>
  </si>
  <si>
    <t>Klinische Studie
Radikale antegrade modulare Pankreatosplenektomie (RAMPS) im Vergleich zur konventionellen distalen Pankreatosplenektomie bei Bauchspeicheldrüsenkrebs – Die multizentrische, randomisierte, kontrollierte RAMPS-Studie</t>
  </si>
  <si>
    <t>Dr. Frank Pianka</t>
  </si>
  <si>
    <t>Gerätezentren
Heidelberg-Hamburg-Allianz für Mikroskopie in der Infektionsforschung (HHH-IDIA)</t>
  </si>
  <si>
    <t>Dr. Vibor Laketa</t>
  </si>
  <si>
    <t>Sachbeihilfe
Translationale Erforschung der Phänotypen des Bosch-Boonstra-Schaaf Optikusatrophie Syndroms</t>
  </si>
  <si>
    <t xml:space="preserve">Prof. Dr. Christian Schaaf
</t>
  </si>
  <si>
    <t>Sachbeihilfe
Die Rolle von Itgam + Lungenmakrophagen bei der Pathogenese und den Langzeitwirkungen der Bronchopulmonalen Dysplasie</t>
  </si>
  <si>
    <t xml:space="preserve">Dr. Ivana Mizik
</t>
  </si>
  <si>
    <t>Emmy Noether
Identifizierung von Transkriptionsfaktoren bei der malignen Progression von IDH-mutierten Gliomen</t>
  </si>
  <si>
    <t xml:space="preserve">Dr. Abigail Kora Suwala
</t>
  </si>
  <si>
    <t xml:space="preserve">Prof. Dr. Claudia Denkinger
</t>
  </si>
  <si>
    <t>Prof. Dr. Georg Lurje</t>
  </si>
  <si>
    <t>Food systems that support transitions to hEalthy And Sustainable dieTs - FEAST</t>
  </si>
  <si>
    <t>Dr. Anant Jani</t>
  </si>
  <si>
    <t>European Rare Disease Research Alliance (ERDERA)</t>
  </si>
  <si>
    <t>Prof. Dr. Franz Schaefer, Prof. Dr. Stefan Kölker, Prof. Dr. Rebecca Schüle, Prof. Dr. Grimm</t>
  </si>
  <si>
    <t>Community-based engagement and intervenTions to stem the spread of antimicrobial resistance in the aqUatic environments catalysed by cLImate change and Plastic pollution interactions (TULIP)</t>
  </si>
  <si>
    <t>Prof. Dr. Joacim Rockloev</t>
  </si>
  <si>
    <t>IT-gestützte Verfahren zur Schutzbedarfsidentifizierung und -dokumentation
(PROTECT-ING)</t>
  </si>
  <si>
    <t>Prof Dr. Kayvan Bozorgmehr</t>
  </si>
  <si>
    <t>Breath Pathogen Detection (B-Path): Establishing Exhaled Breath Aerosol (XBA) sampling for diagnosis and screening of respiratory infections (B-Path)</t>
  </si>
  <si>
    <t>Establishing Exhaled Breath Aerosol (XBA) sampling for diagnosis and screening of respiratory infections (BreathForDx)</t>
  </si>
  <si>
    <t>Development and Validation of ‘findtb’, A Novel Digital Tool for Tuberculosis Triage in Children - Using Innovative Methodologies and an Interdisciplinary Approach (FIND-TB)</t>
  </si>
  <si>
    <t>How do drug-associated contexts drive behaviour? The role of entorhinal circuitry in addiction (DrugsAndMemory)</t>
  </si>
  <si>
    <t xml:space="preserve">Dr. Magdalene Schlesiger
</t>
  </si>
  <si>
    <t>In 2024 laufende ERC-Grants</t>
  </si>
  <si>
    <t>Deutsches Zentrum für Lungenforschung
(DZL), 4. FP</t>
  </si>
  <si>
    <t>Prof. Dr. Roland Eils
Prof. Dr. Martin Dugas
Prof. Dr. Dr. Eva Winkler</t>
  </si>
  <si>
    <t>Dr. Cornelia Stassner
Prof. Dr. Michel Wensing</t>
  </si>
  <si>
    <t>Medizininformatikinitiative - ACRIBiS – Medizininformatik-Use Case 'Verbesserung der kardiovaskulären Risikoidentifizierung durch Synthese strukturierter klinischer Dokumentation und aus Biosignalen abgeleiteten Phänotypen' – Teilvorhaben: Biosignalverarbeitung, Risikovorhersage, Evaluation und Implementierung</t>
  </si>
  <si>
    <t>Medizininformatikinitiative - PCOR-MII - Patient-Centered Outcomes Research in der Medizininformatik-Initiative</t>
  </si>
  <si>
    <t>Klinische Studie
Multizentrische Studie zur Untersuchung der Auswirkungen der hypothermen (HOPE) oder normothermen (NMP) maschinellen Perfusion im Vergleich zur konventionellen kalten Lagerung auf die Spenderorgane im Rahmen der Lebertransplantation; eine prospektiv randomisierte Studie (HOPE-NMP)</t>
  </si>
  <si>
    <t>Sachbeihilfe
Hybride Effektivitäts- und Implementierungs-Studie innovativer digitaler Lösungen für die Diagnose der Tuberkulose in Ländern mit niedrigem und mittlerem Einkommen</t>
  </si>
  <si>
    <t>Beschäftigte 2024 (Konzern UKHD und MFHD)</t>
  </si>
  <si>
    <t>Gestelltes Personal (Beschäftigte) durch UKHD 2024</t>
  </si>
  <si>
    <t>Auszubildende 2024 (Konzern UKHD und MFHD)</t>
  </si>
  <si>
    <t>Externe Einsendungen</t>
  </si>
  <si>
    <t>Besondere Ermächtigungen</t>
  </si>
  <si>
    <t>Umsatzerlöse</t>
  </si>
  <si>
    <t>Bilanzgewinn</t>
  </si>
  <si>
    <t>Ergebnisse anderer Gesellschafter</t>
  </si>
  <si>
    <t>Beschäftigte 2024</t>
  </si>
  <si>
    <t>Auszubildende 2024</t>
  </si>
  <si>
    <t>Bewilligungssumme</t>
  </si>
  <si>
    <t>Gesamtbewilligung</t>
  </si>
  <si>
    <t>Institut für Transplantationsimmunologie</t>
  </si>
  <si>
    <t>Prof. Dr. Michael Boutros</t>
  </si>
  <si>
    <t>Prof. Dr. Michael Meinecke</t>
  </si>
  <si>
    <t>Universitätsklinikum Heidelberg – Jahresbericht 2025</t>
  </si>
  <si>
    <t>Index – Universitätsklinikum Heidelberg – Jahresbericht 2025</t>
  </si>
  <si>
    <t>Beschäftigte 2025 (Konzern UKHD und MFHD)</t>
  </si>
  <si>
    <t>PPIA</t>
  </si>
  <si>
    <t>Gestelltes Personal (Beschäftigte) durch UKHD 2025</t>
  </si>
  <si>
    <t>Auszubildende 2025 (Konzern UKHD und MFHD)</t>
  </si>
  <si>
    <t xml:space="preserve">Universitätsklinikum Heidelberg – Jahresbericht 2025 </t>
  </si>
  <si>
    <t>Universitätsklinikum Heidelberg – Jahresbericht 2025 – Kennzahlenvergleich</t>
  </si>
  <si>
    <t>WiSe 24/25</t>
  </si>
  <si>
    <t>Gesamt</t>
  </si>
  <si>
    <t>SoSe 25</t>
  </si>
  <si>
    <t>WiSe 2024/25</t>
  </si>
  <si>
    <t>Medizinische Fakultät Heidelberg – Jahresbericht 2025</t>
  </si>
  <si>
    <t>Im Jahr 2025 laufende Projekte mit einer Fördersumme von mehr als 1 Mio. Euro</t>
  </si>
  <si>
    <t>Diversis Viis, Plurima Solvens (DVPS)</t>
  </si>
  <si>
    <t>Prof. Dr. Sandy Engelhardt</t>
  </si>
  <si>
    <t>Restoring Cardiac Consuctivity in Atrial Fibrillation and Left Bundle Branch Blocks with Noble Metal-Based Nano-Biomaterials (NANOBEAT)</t>
  </si>
  <si>
    <t>In 2025 laufende ERC-Grants</t>
  </si>
  <si>
    <t>Uncovering the cortical cellular basis of specificity and chronicity of pain (PAIN ENSEMBLES)</t>
  </si>
  <si>
    <t>Advanced Grant</t>
  </si>
  <si>
    <t>Preventing Alport syndrome with a natural amino acid (RENOTREAT)</t>
  </si>
  <si>
    <t>Proof of Concept</t>
  </si>
  <si>
    <t>Interrogating RNA-protein interactions underlying SARS- CoV-2 infection and antiviral defense (COVIDecode)</t>
  </si>
  <si>
    <t>Prof. Dr. Mathias Munschauer</t>
  </si>
  <si>
    <t>The unusual role of a highly divergent Arp2/3 complex in the mosquito stages of malaria parasites (PlasmoArp)</t>
  </si>
  <si>
    <t>Dr. Franziska Hentzschel</t>
  </si>
  <si>
    <r>
      <t>Im Jahr</t>
    </r>
    <r>
      <rPr>
        <sz val="12"/>
        <rFont val="Calibri"/>
        <family val="2"/>
        <scheme val="minor"/>
      </rPr>
      <t xml:space="preserve"> 2025 l</t>
    </r>
    <r>
      <rPr>
        <sz val="12"/>
        <color rgb="FF333333"/>
        <rFont val="Calibri"/>
        <family val="2"/>
        <scheme val="minor"/>
      </rPr>
      <t>aufende Projekte mit einer Fördersumme von mehr als 1 Mio. Euro</t>
    </r>
  </si>
  <si>
    <t>Prof. Dr. Denis Schapiro</t>
  </si>
  <si>
    <t>DASH – Netzwerk für Design und Evaluation von Interventionen und Politik zur Jugendgesundheit in Subsahara-Afrika – Verbesserung der sexuellen und reproduktiven Gesundheit</t>
  </si>
  <si>
    <t xml:space="preserve">
INCAP- Integrierte multiprofessionelle Primärversorgung für schwer betroffen Patienten mit Post COVID Syndrom</t>
  </si>
  <si>
    <t>Prof. Dr. Attila Altiner</t>
  </si>
  <si>
    <t xml:space="preserve">
CAD-Orthodontics - Automatisierte Herstellung von kieferorthopädischen Zahnspangen</t>
  </si>
  <si>
    <t>PD Dr. Christoph Roser</t>
  </si>
  <si>
    <t>Deutsches Zentrum für Psychische Gesundheit (DZPG)</t>
  </si>
  <si>
    <t>SFB 1709</t>
  </si>
  <si>
    <t>Zelluläre Plastizität bei Myeloischen Erkrankungen: Von Mechanismen zu zielgerichteten Therapien</t>
  </si>
  <si>
    <t>Im Jahr 2025 laufende Projekte mit einer Förderumme von mehr als 500.000 Euro</t>
  </si>
  <si>
    <t>Prof. Dr. Rosa Klotz</t>
  </si>
  <si>
    <t>Sachbeihilfe 
Identifizierung deregulierter Signalwege und zielgerichteter Therapien für Treibermutationen der klonalen Hämatopoese von unbestimmtem Potential (CHIP)</t>
  </si>
  <si>
    <t>Sachbeihilfe
Verringerung des sekundären Krebsrisikos durch Messung der Neutronenexposition bei der Licht-Ionen-Strahlentherapie</t>
  </si>
  <si>
    <t>Forschungsgruppe 2936
Klimawandel und Gesundheit in Afrika südlich der Sahara
TP01: Die Rolle von landwirtschaftlichen Anpassungsstrategien in der Verringerung der Auswirkungen des Klimawandels auf den Ernährungszustand von Kindern</t>
  </si>
  <si>
    <t>NORFACE-Programm
Förderung des langfristigen Wohlbefindens von Kindern im vor-adoleszenten Alter und ihrer Familien</t>
  </si>
  <si>
    <t>Emmy Noether
Schwangerschaftsbezogene neuronale und hormonelle Veränderungen im Zusammenhang mit Depressionsrisiko</t>
  </si>
  <si>
    <t>Emmy Noether
Optimierung der Tuberkolosebehandlung: Kausale Inferenz und mathematische Modellierung zur Unterstützung der Entwicklung, Priorisierung und Evaluierung neuer Ansätze und Strategien</t>
  </si>
  <si>
    <t>Sachbeihilfe
Zelluäre Auswirkungen von gestörten posttranlationalen Modifikationen des nuklearen RAGE bei der Signalisierung von anhaltenden DNA-Schäden</t>
  </si>
  <si>
    <t>Sachbeihilfe
IGNITE-PD: Gehinmechanismen der Apatihie: Modulierung der Motivation durch Tiefe Hirnstimulation bei M. Parkinson</t>
  </si>
  <si>
    <t>Forschergruppe 5815
Strukturelle und funktionelle Heterogenität von lipid droplets
TP 01: Funtion von Perlipin 3 bei der Heterogenität und dem Stoffwechsel von Lipidtröpfchen</t>
  </si>
  <si>
    <t>Forschergruppe 5146:
Rolle des Eisenstoffwechsels in der osteohepatischen Achse (FerrOs)
TP06: Analyse der Knochenzell-spezifischen Funktionen von Ferroportin"</t>
  </si>
  <si>
    <t>Forschergruppe 5806
Funktionelle Genomik und Mikrobiomik in der Präzisionsmedizin des kolorektalen Karzinoms
TP 05: Entschlüsselung der Rolle mikrobieller Metabolite bei der Modulation des MAPK- und Wnt-Signalwege und der Therapieresistenz beim kolorektalen Karzinom</t>
  </si>
  <si>
    <t>Prof. Dr. Walter Haefeli
Prof. Dr. Georg F. Hoffmann
Dr. Kristine Chobanyan-Jürgens</t>
  </si>
  <si>
    <t>Prof. Dr. Petr Chlanda</t>
  </si>
  <si>
    <t>VW-Stiftung: Preventing pandemic risk by improving pandemic literacy among communities at the frontline of disease emergence in Southeast Asia (PANDA)</t>
  </si>
  <si>
    <t>Deutsche Krebshilfe: Nationales Netzwerk Genomische Medizin - Lungenkrebs: Das Netzwerk der Onkologischen Spitzenzentren zur Präzisionsmedizin bei Lungenkrebs - nNGM-Lungenkrebs 4.FP</t>
  </si>
  <si>
    <t>Prof. Dr. Albrecht Stenzinger
Prof. Dr. Peter Schirmacher
Dr. Carolin Plöger</t>
  </si>
  <si>
    <t>Deutsche Krebshilfe: Prostatakrebs-Früherkennungs-Interventions-Studie PROBASE: Risiko-adaptierte Prostatakarzinom Früherkennung durch eine Basis-PSA Bestimmung bei jungen Männern von 45 Jahren; 1.-4. Förderphase</t>
  </si>
  <si>
    <t>Deutsche Krebshilfe: Prostatakrebs-Früherkennungs-Interventions-Studie PROBASE: Risiko-adaptierte Prostatakarzinom Früherkennung durch eine Basis-PSA Bestimmung bei jungen Männern von 45 Jahren; 5. Förderphase</t>
  </si>
  <si>
    <t>Bill &amp; Melinda Gates Stiftung: Expanding R2D2 TB Diagnostic Network for Open PCR and Screening</t>
  </si>
  <si>
    <t>Gemeinsamer Bundesausschuss (GB-A): ARTIFICE - Ambulante Stroke Unit Behandlung für ältere Menschen</t>
  </si>
  <si>
    <t>The Paula &amp; Rodger Riney Foundation: Joint Program on Myeloma Immunotherapy - A German-Canadian Joint Program on Myeloma Immunotherapy</t>
  </si>
  <si>
    <t>C.H.S. Stiftung: Nachwuchsgruppe "Understanding the Mechanisms of Long-Term Viral Sequelae"</t>
  </si>
  <si>
    <t>Gemeinsamer Bundesausschuss (GB-A): CONFIDENCE - Primärversorgungsbasiertes gestuftes sektorenverbindendes Versorgungskonzept für Menschen mit postinfektiösen Müdigkeitssyndromen</t>
  </si>
  <si>
    <t>Dietmar-Hopp-Stiftung: Third-Generation Neuropathology (3G-NP): Beschleunigte und präzisere Analyse von Hirntumoren durch real-time long-read sequencing</t>
  </si>
  <si>
    <t>Bill &amp; Melinda Gates Stiftung: Clinical Validation Capacity for Viral Load and CD4</t>
  </si>
  <si>
    <t>Klaus Tschira Stiftung: W3-Proffesur für Künstliche Intelligenz in der Kardiovaskulären Medizin</t>
  </si>
  <si>
    <t>Alois Hirdt-Erben- und Wieland-Stiftung: Nachwuchsgruppen "Partikel-Radiobiologie" und "Integrative Omics für KI für die personalisierte Radioonkologie" für das NCT</t>
  </si>
  <si>
    <t>Gemeinsamer Bundesausschuss (GB-A): PedSDM - Bestandsaufnahme, Analyse und Empfehlungen zu Partizipation und Shared Dicision Makind in der pädiatrischen Routineversorgung</t>
  </si>
  <si>
    <t>Dietmar-Hopp-Stiftung: iPATH - Digital home-based training for Physical Activition promotion in older adults after Total Hip arthroplasty: A randomized controlles trial"</t>
  </si>
  <si>
    <t>Dietmar-Hopp-Stiftung: Erneuerung Femtosekunden Lasersysteme</t>
  </si>
  <si>
    <t>Deutsche Krebshilfe: IMPULS-A - Implementierung eines Unterstützungsprogramms für Langzeitkrebsüberlebende im Alter</t>
  </si>
  <si>
    <t>Gemeinsamer Bundesausschuss (GB-A): POSH - Instrument zur Unterstützung von Diagnose, Schweregraderhebung, Steuerung und Verlaufsmessung bei postviralen Syndromen in Hausartztpraxen</t>
  </si>
  <si>
    <t xml:space="preserve">Deutsche Kinderkrebsstiftung:Targeted Padiatric High-Grade Glioma Therapy (TarGeT-A) </t>
  </si>
  <si>
    <t>Corona-Stiftung: Nachwuchsgruppe "Immuncheckpoint-Therapie bei Atherosklerose"</t>
  </si>
  <si>
    <t>Vector-Stiftung: AquaTox - Neue Biomarker zur Detektion und Risikoabschätzung von persistenten anthropogenen Mikroschadstoffen</t>
  </si>
  <si>
    <t>Gemeinsamer Bundesausschuss (GB-A): ENDO-EVE - Endometriose effektiv erkennen und koordiniert ganzheitlich therapieren</t>
  </si>
  <si>
    <t>5 Studierende neu aufgenommen</t>
  </si>
  <si>
    <t>9 Stellen bewilligt</t>
  </si>
  <si>
    <t>11 Stellen bewilligt</t>
  </si>
  <si>
    <t>1 Stelle bewilligt</t>
  </si>
  <si>
    <t>Advanced Clinician Scientist Programm</t>
  </si>
  <si>
    <t>Zentrales Ziel des Advanced Clinician Scientist-Programms ist es, eine Lücke zwischen bestehenden Clinician-Scientist-Programmen der Medizinischen Fakultät Heidelberg und einer Professur oder äquivalenter klinischer und wissenschaftlicher Leitungspositionen zu schließen. Wissenschaftlich und klinisch ausgewiesene Fachärztinnen und Fachärzten soll eine geschützte Forschungszeit sowie Entwicklungsraum zum Aufbau der eigenen Arbeitsgruppe geboten werden.</t>
  </si>
  <si>
    <t>3 Stellen bewiligt</t>
  </si>
  <si>
    <t>Advanced Medical Scientist Programm</t>
  </si>
  <si>
    <t xml:space="preserve">Das Advanced Medical Scientist-Programm der Medizinischen Fakultät der Universität Heidelberg ist ein Modul der strukturierten Karriereförderung für exzellente, erfahrene Naturwissenschaftlerinnen und Naturwissenschaftler sowie nicht klinisch tätige Medizinerinnen und Mediziner (Senior Scientists). Exzellenten, wissenschaftlich ausgewiesenen Naturwissenschaftlerinnen und -wissenschaftlern sowie nicht klinisch tätigen Medizinerinnen und Medizinern soll durch das Programm finanziell gesicherte Forschungszeit sowie Entwicklungsraum zum Aufbau einer eigenen Arbeitsgruppe geboten werden. </t>
  </si>
  <si>
    <t>5 Bewilligungen</t>
  </si>
  <si>
    <t>3 Bewilligungen</t>
  </si>
  <si>
    <t>10 Bewilligungen</t>
  </si>
  <si>
    <t>12 Bewilligungen noch aus 2024 (Programm lief 2024-2025)</t>
  </si>
  <si>
    <t>rd. 4,81 Mio €</t>
  </si>
  <si>
    <t>Medizinische Fakultät Heidelberg – Jahresbericht 2024</t>
  </si>
  <si>
    <t>Beschäftigte 2025</t>
  </si>
  <si>
    <t>Auszubildende 2025</t>
  </si>
  <si>
    <t>Dr. Pianka
Dr. Klotz
Prof. Kieser
Prof- Debus
Prof. Kauczor
Dr. Schwab</t>
  </si>
  <si>
    <t>Prof. Dr. Hans-Ulrich Kauczor
Prof. Dr. Till Bärnighausen</t>
  </si>
  <si>
    <t>Prof. Dr. Constanze Schmidt</t>
  </si>
  <si>
    <t>Prof. Dr. Martin Dugas
Prof. Dr. Martin Zeier
Prof. Dr. Hans-Christoph Friederich</t>
  </si>
  <si>
    <t>Prof. Dr. Dr. Till Bärnighausen
Dr. Sandra Barteit</t>
  </si>
  <si>
    <t>Emmy Noether 
Der Beitrag des lateralen entorhinalen Kortex zur Langzeitgedächtnisbildung</t>
  </si>
  <si>
    <t>PD Dr. Solvig Diederichs</t>
  </si>
  <si>
    <t>Sachbeihilfe: 
Immuntherapie bei kardiovaskulären Erkrankungen</t>
  </si>
  <si>
    <t>Dr. Rangel Leal Silva</t>
  </si>
  <si>
    <t>Forschungsgruppe 5146: 
Rolle des Eisenstoffwechsels in der osteohepatischen Achse (FerrOs) 
TP05: Identifizierung von Eisen-induzierten Signalen für die Kontrolle der BMP Expression in Nicht-Parenchym Zellen der Leber - Förderperiode 1</t>
  </si>
  <si>
    <t>Forschergruppe 5146:
Rolle des Eisenstoffwechsels in der osteohepatischen Achse (FerrOs)
TP05: Identifizierung von Eisen-induzierten Signalen für die Kontrolle der BMP Expression in Nicht-Parenchym Zellen der Leber - Förderperiode 2</t>
  </si>
  <si>
    <t>Prof. Dr. Oliver Jäkel</t>
  </si>
  <si>
    <t>Prof. Dr. Manuela De Allegri</t>
  </si>
  <si>
    <t>Dr. Nora Moog</t>
  </si>
  <si>
    <t>Dr. Florian Marx</t>
  </si>
  <si>
    <t>Dr. Kumar Varun</t>
  </si>
  <si>
    <t>Dr. Damian Herz</t>
  </si>
  <si>
    <t>Prof. Dr. Joachim Füllekrug</t>
  </si>
  <si>
    <t>Prof. Dr. Markus Hohenfellner
Prof. Dr. Stefan Duensing
PD Dr. Anette Duensing
Dr. Viktoria Schütz</t>
  </si>
  <si>
    <t>Dr. Seda Yerlikaya</t>
  </si>
  <si>
    <t>Prof. Dr. Jan Purrucker</t>
  </si>
  <si>
    <t>Prof. Dr. Carsten Müller-Tidow
Prof. Dr. Marc-Steffen Raab</t>
  </si>
  <si>
    <t>Dr. Stefanie Bader
Prof. Dr. h.c. Hans-Georg Kräusslich</t>
  </si>
  <si>
    <t>Prof. Dr. Attila Altina
Dr. Sandra Stengel</t>
  </si>
  <si>
    <t>Prof. Dr. Dr. Felix Sahm</t>
  </si>
  <si>
    <t>Prof. Dr. Sandy Engelhardt
Prof. Dr. Norbert Frey</t>
  </si>
  <si>
    <t>Prof. Dr. Amir Abdollahi
Dr. Ivana Dokic
Dr. Dr. Maximilian Knoll</t>
  </si>
  <si>
    <t>PD Dr. Daniela Choukair</t>
  </si>
  <si>
    <t>PD. Dr. Tobias Teiner
Dr. Christian Werner</t>
  </si>
  <si>
    <t>Prof. Dr. Gerd U. Auffarth</t>
  </si>
  <si>
    <t>Prof. Dr. Hans-Christoph Friederich
Prof. Jürgen Bauer
Prof. Volker Arndt
Prof. Dr. Eva Winkler
Prof. Dr. Joachim Wiskemann</t>
  </si>
  <si>
    <t>Prof. Attila Altiner</t>
  </si>
  <si>
    <t>Dr. Kai-Uwe Jarr</t>
  </si>
  <si>
    <t>Dr. Lisa Gölz</t>
  </si>
  <si>
    <t>Prof. Dr. Ariane Germeyer
Prof. Dr. Beate Ditzen
Dr. Jens Kessler</t>
  </si>
  <si>
    <t>Prof. Dr. Matias Simons</t>
  </si>
  <si>
    <t>Prof. Dr. Darjus-Felix Tschaharganeh</t>
  </si>
  <si>
    <t>Dr. Sandro Altamura</t>
  </si>
  <si>
    <t>Männlich</t>
  </si>
  <si>
    <t>Weiblich</t>
  </si>
  <si>
    <t>Medizinische Informatik Bachelor</t>
  </si>
  <si>
    <t>Medizinische Informatik Master</t>
  </si>
  <si>
    <t>Versorgungsforschung/Implementierungswissenschaft</t>
  </si>
  <si>
    <t>1.009 T€</t>
  </si>
  <si>
    <t>1.587 T€</t>
  </si>
  <si>
    <t>2.469 T€</t>
  </si>
  <si>
    <t>150 T€</t>
  </si>
  <si>
    <t>1.056 T€</t>
  </si>
  <si>
    <t>1.500 T€</t>
  </si>
  <si>
    <t>4.589 T€</t>
  </si>
  <si>
    <t>1.228 T€</t>
  </si>
  <si>
    <t>12.566 T€</t>
  </si>
  <si>
    <t>2.000 T€</t>
  </si>
  <si>
    <t>Dr. Frauke Mücksch</t>
  </si>
  <si>
    <t>MR-Neurographie Nord (Hamburg)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</si>
</sst>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0"/>
    <numFmt numFmtId="165" formatCode="#,##0.000"/>
    <numFmt numFmtId="166" formatCode="#,##0.0,,"/>
    <numFmt numFmtId="167" formatCode="#,##0.0,\ "/>
    <numFmt numFmtId="168" formatCode="0.0"/>
    <numFmt numFmtId="169" formatCode="#,##0.0,"/>
    <numFmt numFmtId="170" formatCode="#,##0,\ &quot;TEUR&quot;"/>
    <numFmt numFmtId="171" formatCode="d/m/yyyy;@"/>
    <numFmt numFmtId="172" formatCode="0.0%"/>
    <numFmt numFmtId="173" formatCode="#,##0.0,\ &quot;T€&quot;"/>
    <numFmt numFmtId="174" formatCode="#,##0.0\ &quot;T€&quot;"/>
    <numFmt numFmtId="175" formatCode="#,##0.0\ %"/>
    <numFmt numFmtId="176" formatCode="#,##0,\ &quot;T€&quot;"/>
  </numFmts>
  <fonts count="56" x14ac:knownFonts="1">
    <font>
      <sz val="11"/>
      <color indexed="8"/>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sz val="12"/>
      <color theme="1"/>
      <name val="Calibri"/>
      <family val="2"/>
    </font>
    <font>
      <sz val="11"/>
      <color theme="1"/>
      <name val="Calibri"/>
      <family val="2"/>
      <scheme val="minor"/>
    </font>
    <font>
      <b/>
      <sz val="13"/>
      <color theme="2"/>
      <name val="Calibri"/>
      <family val="2"/>
    </font>
    <font>
      <b/>
      <sz val="12"/>
      <color theme="3"/>
      <name val="Calibri"/>
      <family val="2"/>
    </font>
    <font>
      <b/>
      <sz val="12"/>
      <color theme="1"/>
      <name val="Calibri"/>
      <family val="2"/>
    </font>
    <font>
      <sz val="12"/>
      <color theme="2"/>
      <name val="Calibri"/>
      <family val="2"/>
    </font>
    <font>
      <b/>
      <vertAlign val="superscript"/>
      <sz val="12"/>
      <color theme="1"/>
      <name val="Calibri"/>
      <family val="2"/>
    </font>
    <font>
      <sz val="9"/>
      <color theme="1"/>
      <name val="Calibri"/>
      <family val="2"/>
    </font>
    <font>
      <sz val="11"/>
      <color theme="1"/>
      <name val="Calibri"/>
      <family val="2"/>
    </font>
    <font>
      <sz val="12"/>
      <name val="Arial"/>
      <family val="2"/>
    </font>
    <font>
      <b/>
      <sz val="14"/>
      <color rgb="FF000000"/>
      <name val="Calibri"/>
      <family val="2"/>
      <scheme val="minor"/>
    </font>
    <font>
      <u/>
      <sz val="11"/>
      <color theme="10"/>
      <name val="Calibri"/>
      <family val="2"/>
      <scheme val="minor"/>
    </font>
    <font>
      <b/>
      <sz val="12"/>
      <color rgb="FF000000"/>
      <name val="Calibri"/>
      <family val="2"/>
      <scheme val="minor"/>
    </font>
    <font>
      <u/>
      <sz val="11"/>
      <color indexed="39"/>
      <name val="Calibri"/>
      <family val="2"/>
      <scheme val="minor"/>
    </font>
    <font>
      <b/>
      <sz val="12"/>
      <color theme="1"/>
      <name val="Calibri"/>
      <family val="2"/>
      <scheme val="minor"/>
    </font>
    <font>
      <sz val="10"/>
      <name val="Arial"/>
      <family val="2"/>
    </font>
    <font>
      <sz val="12"/>
      <color rgb="FFFF0000"/>
      <name val="Calibri"/>
      <family val="2"/>
    </font>
    <font>
      <sz val="12"/>
      <color theme="1"/>
      <name val="Calibri (Textkörper)"/>
    </font>
    <font>
      <sz val="12"/>
      <name val="Calibri (Textkörper)"/>
    </font>
    <font>
      <b/>
      <sz val="12"/>
      <color theme="1"/>
      <name val="Calibri (Textkörper)"/>
    </font>
    <font>
      <b/>
      <sz val="12"/>
      <color theme="3"/>
      <name val="Calibri"/>
      <family val="2"/>
      <scheme val="minor"/>
    </font>
    <font>
      <b/>
      <sz val="16"/>
      <color theme="2"/>
      <name val="Calibri"/>
      <family val="2"/>
    </font>
    <font>
      <sz val="11"/>
      <color indexed="8"/>
      <name val="Calibri"/>
      <family val="2"/>
      <scheme val="minor"/>
    </font>
    <font>
      <sz val="12"/>
      <color rgb="FF333333"/>
      <name val="Arial"/>
      <family val="2"/>
    </font>
    <font>
      <sz val="12"/>
      <name val="Calibri"/>
      <family val="2"/>
      <scheme val="minor"/>
    </font>
    <font>
      <sz val="8"/>
      <name val="Arial"/>
      <family val="2"/>
    </font>
    <font>
      <sz val="14"/>
      <name val="Calibri"/>
      <family val="2"/>
      <scheme val="minor"/>
    </font>
    <font>
      <sz val="11"/>
      <name val="Calibri"/>
      <family val="2"/>
      <scheme val="minor"/>
    </font>
    <font>
      <sz val="11"/>
      <color rgb="FF000000"/>
      <name val="Calibri"/>
      <family val="2"/>
      <scheme val="minor"/>
    </font>
    <font>
      <sz val="12"/>
      <name val="Calibri"/>
      <family val="2"/>
    </font>
    <font>
      <b/>
      <sz val="11"/>
      <color indexed="8"/>
      <name val="Calibri"/>
      <family val="2"/>
      <scheme val="minor"/>
    </font>
    <font>
      <vertAlign val="superscript"/>
      <sz val="12"/>
      <color theme="1"/>
      <name val="Calibri"/>
      <family val="2"/>
    </font>
    <font>
      <sz val="11"/>
      <color rgb="FF0000FF"/>
      <name val="Calibri"/>
      <family val="2"/>
      <scheme val="minor"/>
    </font>
    <font>
      <b/>
      <sz val="12"/>
      <color rgb="FF333333"/>
      <name val="Calibri"/>
      <family val="2"/>
      <scheme val="minor"/>
    </font>
    <font>
      <b/>
      <sz val="12"/>
      <color rgb="FF004A6F"/>
      <name val="Calibri"/>
      <family val="2"/>
      <scheme val="minor"/>
    </font>
    <font>
      <b/>
      <sz val="14"/>
      <color rgb="FF333333"/>
      <name val="Calibri"/>
      <family val="2"/>
      <scheme val="minor"/>
    </font>
    <font>
      <b/>
      <sz val="13"/>
      <color rgb="FFFFFFFF"/>
      <name val="Calibri"/>
      <family val="2"/>
      <scheme val="minor"/>
    </font>
    <font>
      <b/>
      <sz val="11"/>
      <color theme="2"/>
      <name val="Calibri"/>
      <family val="2"/>
    </font>
    <font>
      <sz val="11"/>
      <color theme="2"/>
      <name val="Calibri"/>
      <family val="2"/>
    </font>
    <font>
      <b/>
      <sz val="11"/>
      <color rgb="FFFFFFFF"/>
      <name val="Calibri"/>
      <family val="2"/>
      <scheme val="minor"/>
    </font>
    <font>
      <sz val="11"/>
      <color rgb="FFFFFFFF"/>
      <name val="Calibri"/>
      <family val="2"/>
      <scheme val="minor"/>
    </font>
    <font>
      <sz val="12"/>
      <color rgb="FF333333"/>
      <name val="Calibri"/>
      <family val="2"/>
      <scheme val="minor"/>
    </font>
    <font>
      <sz val="11"/>
      <color indexed="81"/>
      <name val="Segoe UI"/>
      <family val="2"/>
    </font>
    <font>
      <b/>
      <sz val="11"/>
      <color indexed="81"/>
      <name val="Segoe UI"/>
      <family val="2"/>
    </font>
    <font>
      <b/>
      <sz val="13"/>
      <color theme="2"/>
      <name val="Calibri"/>
      <family val="2"/>
      <scheme val="minor"/>
    </font>
    <font>
      <b/>
      <sz val="13"/>
      <color rgb="FFFFFFFF"/>
      <name val="Calibri"/>
      <family val="2"/>
    </font>
    <font>
      <sz val="12"/>
      <color rgb="FF333333"/>
      <name val="Calibri"/>
      <family val="2"/>
    </font>
    <font>
      <sz val="12"/>
      <color rgb="FF000000"/>
      <name val="Calibri"/>
      <family val="2"/>
    </font>
    <font>
      <b/>
      <sz val="12"/>
      <color rgb="FF004A6F"/>
      <name val="Calibri"/>
      <family val="2"/>
    </font>
    <font>
      <b/>
      <sz val="13"/>
      <color rgb="FF333333"/>
      <name val="Calibri"/>
      <family val="2"/>
    </font>
    <font>
      <sz val="12"/>
      <color rgb="FFFFFFFF"/>
      <name val="Calibri"/>
      <family val="2"/>
    </font>
    <font>
      <sz val="12"/>
      <color theme="1" tint="-0.499984740745262"/>
      <name val="Calibri (Textkörper)"/>
    </font>
  </fonts>
  <fills count="10">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79998168889431442"/>
        <bgColor indexed="64"/>
      </patternFill>
    </fill>
    <fill>
      <patternFill patternType="solid">
        <fgColor theme="0" tint="-0.24994659260841701"/>
        <bgColor indexed="64"/>
      </patternFill>
    </fill>
    <fill>
      <patternFill patternType="solid">
        <fgColor theme="1" tint="0.59999389629810485"/>
        <bgColor indexed="64"/>
      </patternFill>
    </fill>
    <fill>
      <patternFill patternType="solid">
        <fgColor rgb="FF999999"/>
        <bgColor rgb="FF000000"/>
      </patternFill>
    </fill>
    <fill>
      <patternFill patternType="solid">
        <fgColor rgb="FF999999"/>
      </patternFill>
    </fill>
    <fill>
      <patternFill patternType="solid">
        <fgColor rgb="FF969696"/>
      </patternFill>
    </fill>
  </fills>
  <borders count="44">
    <border>
      <left/>
      <right/>
      <top/>
      <bottom/>
      <diagonal/>
    </border>
    <border>
      <left/>
      <right/>
      <top/>
      <bottom/>
      <diagonal/>
    </border>
    <border>
      <left/>
      <right/>
      <top/>
      <bottom style="medium">
        <color theme="4"/>
      </bottom>
      <diagonal/>
    </border>
    <border>
      <left/>
      <right/>
      <top/>
      <bottom style="thin">
        <color theme="5"/>
      </bottom>
      <diagonal/>
    </border>
    <border>
      <left/>
      <right/>
      <top style="thin">
        <color theme="5"/>
      </top>
      <bottom style="thin">
        <color theme="5"/>
      </bottom>
      <diagonal/>
    </border>
    <border>
      <left/>
      <right style="thin">
        <color theme="5"/>
      </right>
      <top/>
      <bottom/>
      <diagonal/>
    </border>
    <border>
      <left/>
      <right/>
      <top style="thin">
        <color theme="5"/>
      </top>
      <bottom/>
      <diagonal/>
    </border>
    <border>
      <left/>
      <right/>
      <top style="thin">
        <color theme="5"/>
      </top>
      <bottom style="medium">
        <color theme="5"/>
      </bottom>
      <diagonal/>
    </border>
    <border>
      <left/>
      <right/>
      <top style="double">
        <color theme="5"/>
      </top>
      <bottom style="medium">
        <color theme="4"/>
      </bottom>
      <diagonal/>
    </border>
    <border>
      <left/>
      <right/>
      <top style="medium">
        <color theme="5"/>
      </top>
      <bottom style="double">
        <color theme="5"/>
      </bottom>
      <diagonal/>
    </border>
    <border>
      <left/>
      <right/>
      <top style="thin">
        <color theme="5"/>
      </top>
      <bottom style="double">
        <color theme="5"/>
      </bottom>
      <diagonal/>
    </border>
    <border>
      <left/>
      <right/>
      <top style="double">
        <color theme="5"/>
      </top>
      <bottom style="medium">
        <color auto="1"/>
      </bottom>
      <diagonal/>
    </border>
    <border>
      <left/>
      <right/>
      <top style="medium">
        <color theme="5"/>
      </top>
      <bottom style="thin">
        <color theme="5"/>
      </bottom>
      <diagonal/>
    </border>
    <border>
      <left/>
      <right/>
      <top/>
      <bottom style="double">
        <color theme="5"/>
      </bottom>
      <diagonal/>
    </border>
    <border>
      <left/>
      <right/>
      <top style="double">
        <color theme="5"/>
      </top>
      <bottom style="medium">
        <color theme="3"/>
      </bottom>
      <diagonal/>
    </border>
    <border>
      <left style="medium">
        <color indexed="9"/>
      </left>
      <right style="medium">
        <color indexed="9"/>
      </right>
      <top style="medium">
        <color indexed="9"/>
      </top>
      <bottom style="medium">
        <color indexed="9"/>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style="thin">
        <color theme="5"/>
      </left>
      <right/>
      <top/>
      <bottom/>
      <diagonal/>
    </border>
    <border>
      <left/>
      <right/>
      <top/>
      <bottom style="medium">
        <color rgb="FFACACAC"/>
      </bottom>
      <diagonal/>
    </border>
    <border>
      <left/>
      <right/>
      <top/>
      <bottom style="double">
        <color rgb="FFACACAC"/>
      </bottom>
      <diagonal/>
    </border>
    <border>
      <left/>
      <right/>
      <top/>
      <bottom style="medium">
        <color rgb="FF333333"/>
      </bottom>
      <diagonal/>
    </border>
    <border>
      <left style="medium">
        <color indexed="9"/>
      </left>
      <right/>
      <top style="medium">
        <color indexed="9"/>
      </top>
      <bottom/>
      <diagonal/>
    </border>
    <border>
      <left/>
      <right/>
      <top/>
      <bottom style="thin">
        <color theme="2"/>
      </bottom>
      <diagonal/>
    </border>
    <border>
      <left style="medium">
        <color indexed="9"/>
      </left>
      <right style="medium">
        <color indexed="9"/>
      </right>
      <top style="medium">
        <color indexed="9"/>
      </top>
      <bottom style="thin">
        <color theme="2"/>
      </bottom>
      <diagonal/>
    </border>
    <border>
      <left style="thin">
        <color indexed="64"/>
      </left>
      <right style="thin">
        <color theme="2"/>
      </right>
      <top style="thin">
        <color theme="2"/>
      </top>
      <bottom style="thin">
        <color theme="2"/>
      </bottom>
      <diagonal/>
    </border>
    <border>
      <left style="thin">
        <color theme="2"/>
      </left>
      <right style="thin">
        <color theme="2"/>
      </right>
      <top style="thin">
        <color theme="2"/>
      </top>
      <bottom style="thin">
        <color theme="2"/>
      </bottom>
      <diagonal/>
    </border>
    <border>
      <left/>
      <right/>
      <top style="thin">
        <color theme="2"/>
      </top>
      <bottom/>
      <diagonal/>
    </border>
    <border>
      <left style="thin">
        <color indexed="64"/>
      </left>
      <right/>
      <top/>
      <bottom/>
      <diagonal/>
    </border>
    <border>
      <left style="thin">
        <color theme="2"/>
      </left>
      <right/>
      <top style="thin">
        <color theme="2"/>
      </top>
      <bottom style="thin">
        <color theme="2"/>
      </bottom>
      <diagonal/>
    </border>
    <border>
      <left/>
      <right/>
      <top style="medium">
        <color theme="5"/>
      </top>
      <bottom/>
      <diagonal/>
    </border>
    <border>
      <left/>
      <right/>
      <top style="medium">
        <color theme="4"/>
      </top>
      <bottom/>
      <diagonal/>
    </border>
    <border>
      <left/>
      <right/>
      <top/>
      <bottom style="thin">
        <color rgb="FFACACAC"/>
      </bottom>
      <diagonal/>
    </border>
    <border>
      <left/>
      <right/>
      <top style="double">
        <color rgb="FFACACAC"/>
      </top>
      <bottom style="medium">
        <color rgb="FF333333"/>
      </bottom>
      <diagonal/>
    </border>
    <border>
      <left/>
      <right/>
      <top style="double">
        <color rgb="FFACACAC"/>
      </top>
      <bottom style="medium">
        <color rgb="FF004A6F"/>
      </bottom>
      <diagonal/>
    </border>
    <border>
      <left/>
      <right style="thin">
        <color rgb="FFACACAC"/>
      </right>
      <top/>
      <bottom style="thin">
        <color rgb="FFACACAC"/>
      </bottom>
      <diagonal/>
    </border>
    <border>
      <left style="thin">
        <color rgb="FFACACAC"/>
      </left>
      <right/>
      <top/>
      <bottom style="thin">
        <color rgb="FFACACAC"/>
      </bottom>
      <diagonal/>
    </border>
    <border>
      <left/>
      <right/>
      <top style="thin">
        <color rgb="FFACACAC"/>
      </top>
      <bottom style="thin">
        <color rgb="FFACACAC"/>
      </bottom>
      <diagonal/>
    </border>
    <border>
      <left/>
      <right style="thin">
        <color rgb="FFACACAC"/>
      </right>
      <top style="thin">
        <color rgb="FFACACAC"/>
      </top>
      <bottom style="thin">
        <color rgb="FFACACAC"/>
      </bottom>
      <diagonal/>
    </border>
    <border>
      <left/>
      <right/>
      <top style="thin">
        <color rgb="FFACACAC"/>
      </top>
      <bottom/>
      <diagonal/>
    </border>
    <border>
      <left/>
      <right style="thin">
        <color rgb="FFACACAC"/>
      </right>
      <top style="thin">
        <color rgb="FFACACAC"/>
      </top>
      <bottom style="double">
        <color rgb="FFACACAC"/>
      </bottom>
      <diagonal/>
    </border>
    <border>
      <left/>
      <right style="thin">
        <color rgb="FFACACAC"/>
      </right>
      <top style="thin">
        <color rgb="FFACACAC"/>
      </top>
      <bottom/>
      <diagonal/>
    </border>
    <border>
      <left/>
      <right style="thin">
        <color rgb="FFACACAC"/>
      </right>
      <top style="double">
        <color rgb="FFACACAC"/>
      </top>
      <bottom style="medium">
        <color rgb="FF004A6F"/>
      </bottom>
      <diagonal/>
    </border>
    <border>
      <left style="thin">
        <color rgb="FFACACAC"/>
      </left>
      <right/>
      <top style="double">
        <color rgb="FFACACAC"/>
      </top>
      <bottom style="medium">
        <color rgb="FF004A6F"/>
      </bottom>
      <diagonal/>
    </border>
  </borders>
  <cellStyleXfs count="24">
    <xf numFmtId="0" fontId="0" fillId="0" borderId="0"/>
    <xf numFmtId="0" fontId="5" fillId="0" borderId="1"/>
    <xf numFmtId="0" fontId="13" fillId="0" borderId="1"/>
    <xf numFmtId="0" fontId="12" fillId="0" borderId="1"/>
    <xf numFmtId="0" fontId="15" fillId="0" borderId="0" applyNumberFormat="0" applyFill="0" applyBorder="0" applyAlignment="0" applyProtection="0"/>
    <xf numFmtId="0" fontId="3" fillId="0" borderId="1"/>
    <xf numFmtId="0" fontId="3" fillId="0" borderId="1"/>
    <xf numFmtId="0" fontId="19" fillId="0" borderId="1"/>
    <xf numFmtId="0" fontId="19" fillId="0" borderId="1"/>
    <xf numFmtId="0" fontId="7" fillId="0" borderId="8" applyNumberFormat="0" applyAlignment="0">
      <alignment wrapText="1"/>
    </xf>
    <xf numFmtId="0" fontId="8" fillId="0" borderId="12" applyNumberFormat="0" applyAlignment="0">
      <alignment wrapText="1"/>
    </xf>
    <xf numFmtId="3" fontId="4" fillId="0" borderId="4" applyNumberFormat="0" applyAlignment="0">
      <alignment horizontal="right" wrapText="1"/>
    </xf>
    <xf numFmtId="0" fontId="8" fillId="0" borderId="2">
      <alignment wrapText="1"/>
    </xf>
    <xf numFmtId="0" fontId="15" fillId="0" borderId="1" applyNumberFormat="0" applyFill="0" applyBorder="0" applyAlignment="0" applyProtection="0"/>
    <xf numFmtId="0" fontId="26" fillId="0" borderId="1"/>
    <xf numFmtId="0" fontId="27" fillId="0" borderId="1">
      <alignment vertical="center"/>
    </xf>
    <xf numFmtId="49" fontId="29" fillId="5" borderId="15">
      <alignment horizontal="left" vertical="top" wrapText="1"/>
      <protection locked="0"/>
    </xf>
    <xf numFmtId="0" fontId="4" fillId="0" borderId="4" applyNumberFormat="0" applyAlignment="0">
      <alignment vertical="top" wrapText="1"/>
    </xf>
    <xf numFmtId="49" fontId="28" fillId="4" borderId="16" applyNumberFormat="0" applyAlignment="0">
      <alignment horizontal="left" vertical="top" wrapText="1"/>
    </xf>
    <xf numFmtId="0" fontId="7" fillId="0" borderId="14" applyNumberFormat="0" applyAlignment="0">
      <alignment wrapText="1"/>
    </xf>
    <xf numFmtId="0" fontId="6" fillId="2" borderId="1" applyNumberFormat="0" applyAlignment="0">
      <alignment wrapText="1"/>
    </xf>
    <xf numFmtId="0" fontId="3" fillId="0" borderId="1"/>
    <xf numFmtId="0" fontId="3" fillId="0" borderId="1"/>
    <xf numFmtId="9" fontId="26" fillId="0" borderId="0" applyFont="0" applyFill="0" applyBorder="0" applyAlignment="0" applyProtection="0"/>
  </cellStyleXfs>
  <cellXfs count="290">
    <xf numFmtId="0" fontId="0" fillId="0" borderId="0" xfId="0"/>
    <xf numFmtId="0" fontId="0" fillId="0" borderId="1" xfId="0" applyBorder="1"/>
    <xf numFmtId="0" fontId="14" fillId="0" borderId="1" xfId="0" applyFont="1" applyBorder="1"/>
    <xf numFmtId="0" fontId="4" fillId="0" borderId="1" xfId="0" applyFont="1" applyBorder="1" applyAlignment="1">
      <alignment horizontal="right" wrapText="1"/>
    </xf>
    <xf numFmtId="0" fontId="4" fillId="0" borderId="1" xfId="0" applyFont="1" applyBorder="1" applyAlignment="1">
      <alignment wrapText="1"/>
    </xf>
    <xf numFmtId="0" fontId="14" fillId="0" borderId="1" xfId="0" applyFont="1" applyBorder="1" applyAlignment="1">
      <alignment wrapText="1"/>
    </xf>
    <xf numFmtId="0" fontId="0" fillId="0" borderId="1" xfId="0" applyBorder="1" applyAlignment="1">
      <alignment wrapText="1"/>
    </xf>
    <xf numFmtId="0" fontId="4" fillId="0" borderId="4" xfId="11" applyNumberFormat="1" applyAlignment="1">
      <alignment horizontal="left" wrapText="1" indent="1"/>
    </xf>
    <xf numFmtId="3" fontId="4" fillId="0" borderId="4" xfId="11" applyNumberFormat="1" applyAlignment="1"/>
    <xf numFmtId="49" fontId="4" fillId="0" borderId="4" xfId="11" applyNumberFormat="1" applyAlignment="1">
      <alignment horizontal="left" wrapText="1" indent="1"/>
    </xf>
    <xf numFmtId="164" fontId="4" fillId="0" borderId="4" xfId="11" applyNumberFormat="1" applyAlignment="1">
      <alignment horizontal="right" wrapText="1"/>
    </xf>
    <xf numFmtId="0" fontId="25" fillId="2" borderId="1" xfId="0" applyFont="1" applyFill="1" applyBorder="1" applyAlignment="1">
      <alignment horizontal="left" wrapText="1"/>
    </xf>
    <xf numFmtId="0" fontId="8" fillId="0" borderId="12" xfId="10" applyAlignment="1">
      <alignment horizontal="left" wrapText="1"/>
    </xf>
    <xf numFmtId="3" fontId="8" fillId="0" borderId="12" xfId="10" applyNumberFormat="1" applyAlignment="1">
      <alignment horizontal="right" wrapText="1"/>
    </xf>
    <xf numFmtId="0" fontId="4" fillId="0" borderId="1" xfId="14" applyFont="1" applyAlignment="1">
      <alignment horizontal="right" wrapText="1"/>
    </xf>
    <xf numFmtId="0" fontId="4" fillId="0" borderId="1" xfId="14" applyFont="1" applyAlignment="1">
      <alignment wrapText="1"/>
    </xf>
    <xf numFmtId="0" fontId="14" fillId="0" borderId="1" xfId="14" applyFont="1"/>
    <xf numFmtId="0" fontId="4" fillId="0" borderId="1" xfId="14" applyFont="1" applyAlignment="1">
      <alignment horizontal="left" vertical="top" wrapText="1"/>
    </xf>
    <xf numFmtId="0" fontId="4" fillId="0" borderId="1" xfId="14" applyFont="1" applyAlignment="1">
      <alignment horizontal="right" vertical="top" wrapText="1"/>
    </xf>
    <xf numFmtId="0" fontId="4" fillId="0" borderId="1" xfId="14" applyFont="1" applyAlignment="1">
      <alignment vertical="top" wrapText="1"/>
    </xf>
    <xf numFmtId="0" fontId="6" fillId="2" borderId="1" xfId="14" applyFont="1" applyFill="1" applyAlignment="1">
      <alignment wrapText="1"/>
    </xf>
    <xf numFmtId="0" fontId="6" fillId="2" borderId="1" xfId="14" applyFont="1" applyFill="1" applyAlignment="1">
      <alignment horizontal="left" wrapText="1"/>
    </xf>
    <xf numFmtId="0" fontId="6" fillId="2" borderId="1" xfId="14" applyFont="1" applyFill="1" applyAlignment="1">
      <alignment horizontal="right" wrapText="1"/>
    </xf>
    <xf numFmtId="0" fontId="4" fillId="0" borderId="1" xfId="14" applyFont="1" applyAlignment="1">
      <alignment horizontal="left" wrapText="1"/>
    </xf>
    <xf numFmtId="0" fontId="20" fillId="0" borderId="1" xfId="14" applyFont="1" applyAlignment="1">
      <alignment wrapText="1"/>
    </xf>
    <xf numFmtId="0" fontId="4" fillId="0" borderId="4" xfId="17" applyAlignment="1">
      <alignment vertical="top" wrapText="1"/>
    </xf>
    <xf numFmtId="0" fontId="4" fillId="0" borderId="4" xfId="17" applyAlignment="1">
      <alignment horizontal="left" vertical="top" wrapText="1"/>
    </xf>
    <xf numFmtId="0" fontId="33" fillId="0" borderId="1" xfId="14" applyFont="1" applyAlignment="1">
      <alignment wrapText="1"/>
    </xf>
    <xf numFmtId="0" fontId="28" fillId="4" borderId="16" xfId="18" applyNumberFormat="1" applyAlignment="1">
      <alignment horizontal="left" vertical="top" wrapText="1"/>
    </xf>
    <xf numFmtId="170" fontId="28" fillId="4" borderId="16" xfId="18" applyNumberFormat="1" applyAlignment="1">
      <alignment horizontal="right" vertical="top" wrapText="1"/>
    </xf>
    <xf numFmtId="49" fontId="28" fillId="4" borderId="16" xfId="18" applyNumberFormat="1" applyAlignment="1">
      <alignment horizontal="left" vertical="top" wrapText="1"/>
    </xf>
    <xf numFmtId="0" fontId="4" fillId="0" borderId="4" xfId="17" applyNumberFormat="1" applyAlignment="1">
      <alignment horizontal="left" vertical="top" wrapText="1"/>
    </xf>
    <xf numFmtId="0" fontId="4" fillId="0" borderId="4" xfId="17" applyAlignment="1">
      <alignment horizontal="right" vertical="top" wrapText="1"/>
    </xf>
    <xf numFmtId="0" fontId="20" fillId="3" borderId="1" xfId="14" applyFont="1" applyFill="1" applyAlignment="1">
      <alignment horizontal="left" wrapText="1"/>
    </xf>
    <xf numFmtId="0" fontId="20" fillId="0" borderId="1" xfId="14" applyFont="1" applyAlignment="1">
      <alignment horizontal="right" vertical="top" wrapText="1"/>
    </xf>
    <xf numFmtId="0" fontId="4" fillId="0" borderId="4" xfId="17" applyAlignment="1">
      <alignment wrapText="1"/>
    </xf>
    <xf numFmtId="164" fontId="4" fillId="0" borderId="1" xfId="14" applyNumberFormat="1" applyFont="1" applyAlignment="1">
      <alignment wrapText="1"/>
    </xf>
    <xf numFmtId="164" fontId="4" fillId="0" borderId="1" xfId="14" applyNumberFormat="1" applyFont="1" applyAlignment="1">
      <alignment horizontal="right" wrapText="1"/>
    </xf>
    <xf numFmtId="0" fontId="9" fillId="2" borderId="1" xfId="14" applyFont="1" applyFill="1" applyAlignment="1">
      <alignment wrapText="1"/>
    </xf>
    <xf numFmtId="0" fontId="9" fillId="2" borderId="1" xfId="14" applyFont="1" applyFill="1" applyAlignment="1">
      <alignment horizontal="right" wrapText="1"/>
    </xf>
    <xf numFmtId="0" fontId="9" fillId="2" borderId="5" xfId="14" applyFont="1" applyFill="1" applyBorder="1" applyAlignment="1">
      <alignment horizontal="right" wrapText="1"/>
    </xf>
    <xf numFmtId="0" fontId="4" fillId="0" borderId="3" xfId="14" applyFont="1" applyBorder="1" applyAlignment="1">
      <alignment wrapText="1"/>
    </xf>
    <xf numFmtId="3" fontId="4" fillId="0" borderId="3" xfId="14" applyNumberFormat="1" applyFont="1" applyBorder="1" applyAlignment="1">
      <alignment horizontal="right" wrapText="1"/>
    </xf>
    <xf numFmtId="0" fontId="4" fillId="0" borderId="4" xfId="14" applyFont="1" applyBorder="1" applyAlignment="1">
      <alignment wrapText="1"/>
    </xf>
    <xf numFmtId="3" fontId="4" fillId="0" borderId="4" xfId="14" applyNumberFormat="1" applyFont="1" applyBorder="1" applyAlignment="1">
      <alignment horizontal="right" wrapText="1"/>
    </xf>
    <xf numFmtId="0" fontId="4" fillId="0" borderId="6" xfId="14" applyFont="1" applyBorder="1" applyAlignment="1">
      <alignment wrapText="1"/>
    </xf>
    <xf numFmtId="0" fontId="7" fillId="0" borderId="14" xfId="19" applyAlignment="1">
      <alignment wrapText="1"/>
    </xf>
    <xf numFmtId="0" fontId="4" fillId="0" borderId="1" xfId="14" applyFont="1" applyAlignment="1">
      <alignment vertical="center" wrapText="1"/>
    </xf>
    <xf numFmtId="0" fontId="4" fillId="0" borderId="1" xfId="14" applyFont="1" applyAlignment="1">
      <alignment horizontal="right" vertical="center" wrapText="1"/>
    </xf>
    <xf numFmtId="170" fontId="28" fillId="4" borderId="16" xfId="18" applyNumberFormat="1" applyAlignment="1">
      <alignment horizontal="left" vertical="top" wrapText="1"/>
    </xf>
    <xf numFmtId="0" fontId="2" fillId="0" borderId="1" xfId="14" applyFont="1" applyAlignment="1">
      <alignment wrapText="1"/>
    </xf>
    <xf numFmtId="0" fontId="33" fillId="0" borderId="4" xfId="17" applyFont="1" applyAlignment="1">
      <alignment horizontal="left" vertical="top" wrapText="1"/>
    </xf>
    <xf numFmtId="0" fontId="28" fillId="4" borderId="17" xfId="0" applyFont="1" applyFill="1" applyBorder="1" applyAlignment="1">
      <alignment horizontal="left" vertical="top" wrapText="1"/>
    </xf>
    <xf numFmtId="0" fontId="28" fillId="4" borderId="15" xfId="0" applyFont="1" applyFill="1" applyBorder="1" applyAlignment="1">
      <alignment horizontal="left" vertical="top" wrapText="1"/>
    </xf>
    <xf numFmtId="0" fontId="4" fillId="0" borderId="1" xfId="0" applyFont="1" applyBorder="1" applyAlignment="1">
      <alignment horizontal="left"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0" borderId="1" xfId="0" applyFont="1" applyBorder="1" applyAlignment="1">
      <alignment horizontal="right" vertical="top" wrapText="1"/>
    </xf>
    <xf numFmtId="170" fontId="28" fillId="4" borderId="15" xfId="0" applyNumberFormat="1" applyFont="1" applyFill="1" applyBorder="1" applyAlignment="1">
      <alignment horizontal="left" vertical="top" wrapText="1"/>
    </xf>
    <xf numFmtId="170" fontId="28" fillId="4" borderId="16" xfId="0" applyNumberFormat="1" applyFont="1" applyFill="1" applyBorder="1" applyAlignment="1">
      <alignment horizontal="left" vertical="top" wrapText="1"/>
    </xf>
    <xf numFmtId="49" fontId="28" fillId="4" borderId="16" xfId="0" applyNumberFormat="1" applyFont="1" applyFill="1" applyBorder="1" applyAlignment="1">
      <alignment horizontal="left" vertical="top" wrapText="1"/>
    </xf>
    <xf numFmtId="49" fontId="28" fillId="4" borderId="15" xfId="0" applyNumberFormat="1" applyFont="1" applyFill="1" applyBorder="1" applyAlignment="1">
      <alignment horizontal="left" vertical="top" wrapText="1"/>
    </xf>
    <xf numFmtId="0" fontId="30" fillId="0" borderId="0" xfId="0" applyFont="1" applyAlignment="1">
      <alignment vertical="center" wrapText="1"/>
    </xf>
    <xf numFmtId="0" fontId="31" fillId="0" borderId="0" xfId="0" applyFont="1" applyAlignment="1">
      <alignment horizontal="left" vertical="center" wrapText="1" indent="1"/>
    </xf>
    <xf numFmtId="0" fontId="32" fillId="0" borderId="0" xfId="0" applyFont="1" applyAlignment="1">
      <alignment horizontal="left" vertical="center" indent="1"/>
    </xf>
    <xf numFmtId="0" fontId="4" fillId="0" borderId="4" xfId="0" applyFont="1" applyBorder="1" applyAlignment="1">
      <alignment vertical="top" wrapText="1"/>
    </xf>
    <xf numFmtId="0" fontId="33" fillId="0" borderId="4" xfId="0" applyFont="1" applyBorder="1" applyAlignment="1">
      <alignment horizontal="left" vertical="top" wrapText="1"/>
    </xf>
    <xf numFmtId="0" fontId="4" fillId="0" borderId="4" xfId="0" applyFont="1" applyBorder="1" applyAlignment="1">
      <alignment horizontal="left" vertical="top" wrapText="1"/>
    </xf>
    <xf numFmtId="0" fontId="33" fillId="0" borderId="1" xfId="0" applyFont="1" applyBorder="1" applyAlignment="1">
      <alignment wrapText="1"/>
    </xf>
    <xf numFmtId="0" fontId="33" fillId="0" borderId="1" xfId="0" applyFont="1" applyBorder="1" applyAlignment="1">
      <alignment horizontal="left" wrapText="1"/>
    </xf>
    <xf numFmtId="168" fontId="4" fillId="0" borderId="4" xfId="11" applyNumberFormat="1" applyAlignment="1">
      <alignment horizontal="right" wrapText="1"/>
    </xf>
    <xf numFmtId="9" fontId="4" fillId="0" borderId="1" xfId="23" applyFont="1" applyBorder="1" applyAlignment="1">
      <alignment wrapText="1"/>
    </xf>
    <xf numFmtId="0" fontId="6" fillId="6" borderId="1" xfId="14" applyFont="1" applyFill="1" applyAlignment="1">
      <alignment wrapText="1"/>
    </xf>
    <xf numFmtId="0" fontId="6" fillId="6" borderId="1" xfId="14" applyFont="1" applyFill="1" applyAlignment="1">
      <alignment horizontal="left" wrapText="1"/>
    </xf>
    <xf numFmtId="0" fontId="6" fillId="6" borderId="1" xfId="14" applyFont="1" applyFill="1" applyAlignment="1">
      <alignment horizontal="right" wrapText="1"/>
    </xf>
    <xf numFmtId="170" fontId="28" fillId="4" borderId="22" xfId="18" applyNumberFormat="1" applyBorder="1" applyAlignment="1">
      <alignment horizontal="left" vertical="top" wrapText="1"/>
    </xf>
    <xf numFmtId="0" fontId="4" fillId="0" borderId="23" xfId="14" applyFont="1" applyBorder="1" applyAlignment="1">
      <alignment horizontal="left" wrapText="1"/>
    </xf>
    <xf numFmtId="0" fontId="28" fillId="4" borderId="24" xfId="18" applyNumberFormat="1" applyBorder="1" applyAlignment="1">
      <alignment horizontal="left" vertical="top" wrapText="1"/>
    </xf>
    <xf numFmtId="0" fontId="4" fillId="4" borderId="25" xfId="14" applyFont="1" applyFill="1" applyBorder="1" applyAlignment="1">
      <alignment horizontal="left" vertical="top" wrapText="1"/>
    </xf>
    <xf numFmtId="0" fontId="4" fillId="4" borderId="26" xfId="14" applyFont="1" applyFill="1" applyBorder="1" applyAlignment="1">
      <alignment horizontal="left" wrapText="1"/>
    </xf>
    <xf numFmtId="0" fontId="4" fillId="4" borderId="26" xfId="14" applyFont="1" applyFill="1" applyBorder="1" applyAlignment="1">
      <alignment horizontal="left" vertical="top" wrapText="1"/>
    </xf>
    <xf numFmtId="0" fontId="4" fillId="0" borderId="27" xfId="14" applyFont="1" applyBorder="1" applyAlignment="1">
      <alignment horizontal="left" wrapText="1"/>
    </xf>
    <xf numFmtId="0" fontId="4" fillId="4" borderId="28" xfId="14" applyFont="1" applyFill="1" applyBorder="1" applyAlignment="1">
      <alignment wrapText="1"/>
    </xf>
    <xf numFmtId="0" fontId="4" fillId="0" borderId="27" xfId="14" applyFont="1" applyBorder="1" applyAlignment="1">
      <alignment wrapText="1"/>
    </xf>
    <xf numFmtId="0" fontId="28" fillId="0" borderId="1" xfId="0" applyFont="1" applyBorder="1" applyAlignment="1">
      <alignment horizontal="left" vertical="top" wrapText="1"/>
    </xf>
    <xf numFmtId="170" fontId="28" fillId="0" borderId="1" xfId="7" applyNumberFormat="1" applyFont="1" applyAlignment="1">
      <alignment horizontal="right" vertical="top" wrapText="1"/>
    </xf>
    <xf numFmtId="0" fontId="4" fillId="4" borderId="29" xfId="14" applyFont="1" applyFill="1" applyBorder="1" applyAlignment="1">
      <alignment horizontal="left" wrapText="1"/>
    </xf>
    <xf numFmtId="0" fontId="17" fillId="0" borderId="1" xfId="13" applyFont="1" applyBorder="1" applyAlignment="1">
      <alignment wrapText="1"/>
    </xf>
    <xf numFmtId="0" fontId="14" fillId="0" borderId="1" xfId="14" applyFont="1" applyAlignment="1">
      <alignment wrapText="1"/>
    </xf>
    <xf numFmtId="0" fontId="16" fillId="0" borderId="1" xfId="14" applyFont="1" applyAlignment="1">
      <alignment wrapText="1"/>
    </xf>
    <xf numFmtId="0" fontId="26" fillId="0" borderId="1" xfId="14"/>
    <xf numFmtId="0" fontId="6" fillId="2" borderId="3" xfId="14" applyFont="1" applyFill="1" applyBorder="1" applyAlignment="1">
      <alignment horizontal="right" wrapText="1"/>
    </xf>
    <xf numFmtId="49" fontId="24" fillId="0" borderId="8" xfId="14" applyNumberFormat="1" applyFont="1" applyBorder="1" applyAlignment="1">
      <alignment wrapText="1"/>
    </xf>
    <xf numFmtId="164" fontId="24" fillId="0" borderId="8" xfId="14" applyNumberFormat="1" applyFont="1" applyBorder="1" applyAlignment="1">
      <alignment horizontal="right" wrapText="1"/>
    </xf>
    <xf numFmtId="49" fontId="26" fillId="0" borderId="1" xfId="14" applyNumberFormat="1"/>
    <xf numFmtId="0" fontId="21" fillId="0" borderId="4" xfId="14" applyFont="1" applyBorder="1" applyAlignment="1">
      <alignment horizontal="left" wrapText="1"/>
    </xf>
    <xf numFmtId="4" fontId="4" fillId="0" borderId="4" xfId="14" applyNumberFormat="1" applyFont="1" applyBorder="1" applyAlignment="1">
      <alignment horizontal="right" wrapText="1"/>
    </xf>
    <xf numFmtId="4" fontId="4" fillId="0" borderId="4" xfId="14" applyNumberFormat="1" applyFont="1" applyBorder="1" applyAlignment="1">
      <alignment horizontal="left" wrapText="1"/>
    </xf>
    <xf numFmtId="4" fontId="8" fillId="0" borderId="4" xfId="14" applyNumberFormat="1" applyFont="1" applyBorder="1" applyAlignment="1">
      <alignment horizontal="right" wrapText="1"/>
    </xf>
    <xf numFmtId="0" fontId="4" fillId="0" borderId="4" xfId="14" applyFont="1" applyBorder="1" applyAlignment="1">
      <alignment horizontal="left" wrapText="1"/>
    </xf>
    <xf numFmtId="4" fontId="22" fillId="0" borderId="4" xfId="14" applyNumberFormat="1" applyFont="1" applyBorder="1"/>
    <xf numFmtId="4" fontId="18" fillId="0" borderId="4" xfId="14" applyNumberFormat="1" applyFont="1" applyBorder="1"/>
    <xf numFmtId="0" fontId="7" fillId="0" borderId="8" xfId="14" applyFont="1" applyBorder="1" applyAlignment="1">
      <alignment wrapText="1"/>
    </xf>
    <xf numFmtId="4" fontId="7" fillId="0" borderId="11" xfId="14" applyNumberFormat="1" applyFont="1" applyBorder="1" applyAlignment="1">
      <alignment horizontal="right" wrapText="1"/>
    </xf>
    <xf numFmtId="0" fontId="4" fillId="0" borderId="3" xfId="14" applyFont="1" applyBorder="1" applyAlignment="1">
      <alignment horizontal="left" wrapText="1"/>
    </xf>
    <xf numFmtId="0" fontId="4" fillId="0" borderId="4" xfId="14" applyFont="1" applyBorder="1" applyAlignment="1">
      <alignment horizontal="right" wrapText="1"/>
    </xf>
    <xf numFmtId="0" fontId="36" fillId="0" borderId="1" xfId="14" applyFont="1"/>
    <xf numFmtId="4" fontId="7" fillId="0" borderId="8" xfId="14" applyNumberFormat="1" applyFont="1" applyBorder="1" applyAlignment="1">
      <alignment horizontal="right" wrapText="1"/>
    </xf>
    <xf numFmtId="4" fontId="24" fillId="0" borderId="8" xfId="14" applyNumberFormat="1" applyFont="1" applyBorder="1" applyAlignment="1">
      <alignment horizontal="right" wrapText="1"/>
    </xf>
    <xf numFmtId="4" fontId="23" fillId="0" borderId="4" xfId="14" applyNumberFormat="1" applyFont="1" applyBorder="1"/>
    <xf numFmtId="0" fontId="21" fillId="0" borderId="3" xfId="14" applyFont="1" applyBorder="1" applyAlignment="1">
      <alignment horizontal="left" wrapText="1"/>
    </xf>
    <xf numFmtId="4" fontId="22" fillId="0" borderId="10" xfId="14" applyNumberFormat="1" applyFont="1" applyBorder="1"/>
    <xf numFmtId="4" fontId="18" fillId="0" borderId="10" xfId="14" applyNumberFormat="1" applyFont="1" applyBorder="1"/>
    <xf numFmtId="0" fontId="39" fillId="0" borderId="1" xfId="14" applyFont="1"/>
    <xf numFmtId="0" fontId="40" fillId="7" borderId="1" xfId="14" applyFont="1" applyFill="1" applyAlignment="1">
      <alignment wrapText="1"/>
    </xf>
    <xf numFmtId="0" fontId="8" fillId="0" borderId="7" xfId="14" applyFont="1" applyBorder="1" applyAlignment="1">
      <alignment wrapText="1"/>
    </xf>
    <xf numFmtId="3" fontId="8" fillId="0" borderId="7" xfId="14" applyNumberFormat="1" applyFont="1" applyBorder="1" applyAlignment="1">
      <alignment horizontal="right" wrapText="1"/>
    </xf>
    <xf numFmtId="3" fontId="37" fillId="0" borderId="19" xfId="14" applyNumberFormat="1" applyFont="1" applyBorder="1" applyAlignment="1">
      <alignment horizontal="right" wrapText="1"/>
    </xf>
    <xf numFmtId="0" fontId="8" fillId="0" borderId="9" xfId="14" applyFont="1" applyBorder="1" applyAlignment="1">
      <alignment horizontal="left" wrapText="1"/>
    </xf>
    <xf numFmtId="3" fontId="8" fillId="0" borderId="9" xfId="14" applyNumberFormat="1" applyFont="1" applyBorder="1" applyAlignment="1">
      <alignment horizontal="right" wrapText="1"/>
    </xf>
    <xf numFmtId="3" fontId="37" fillId="0" borderId="20" xfId="14" applyNumberFormat="1" applyFont="1" applyBorder="1" applyAlignment="1">
      <alignment horizontal="right" wrapText="1"/>
    </xf>
    <xf numFmtId="3" fontId="7" fillId="0" borderId="8" xfId="14" applyNumberFormat="1" applyFont="1" applyBorder="1" applyAlignment="1">
      <alignment horizontal="right" wrapText="1"/>
    </xf>
    <xf numFmtId="3" fontId="38" fillId="0" borderId="21" xfId="14" applyNumberFormat="1" applyFont="1" applyBorder="1" applyAlignment="1">
      <alignment horizontal="right" wrapText="1"/>
    </xf>
    <xf numFmtId="0" fontId="7" fillId="0" borderId="11" xfId="14" applyFont="1" applyBorder="1" applyAlignment="1">
      <alignment wrapText="1"/>
    </xf>
    <xf numFmtId="3" fontId="7" fillId="0" borderId="11" xfId="14" applyNumberFormat="1" applyFont="1" applyBorder="1" applyAlignment="1">
      <alignment horizontal="right" wrapText="1"/>
    </xf>
    <xf numFmtId="3" fontId="7" fillId="0" borderId="11" xfId="14" applyNumberFormat="1" applyFont="1" applyBorder="1" applyAlignment="1">
      <alignment wrapText="1"/>
    </xf>
    <xf numFmtId="0" fontId="8" fillId="0" borderId="13" xfId="14" applyFont="1" applyBorder="1" applyAlignment="1">
      <alignment horizontal="left" wrapText="1"/>
    </xf>
    <xf numFmtId="3" fontId="8" fillId="0" borderId="13" xfId="14" applyNumberFormat="1" applyFont="1" applyBorder="1" applyAlignment="1">
      <alignment horizontal="right" wrapText="1"/>
    </xf>
    <xf numFmtId="3" fontId="8" fillId="0" borderId="6" xfId="14" applyNumberFormat="1" applyFont="1" applyBorder="1" applyAlignment="1">
      <alignment horizontal="right" wrapText="1"/>
    </xf>
    <xf numFmtId="49" fontId="8" fillId="0" borderId="3" xfId="14" applyNumberFormat="1" applyFont="1" applyBorder="1" applyAlignment="1">
      <alignment horizontal="left" wrapText="1"/>
    </xf>
    <xf numFmtId="3" fontId="8" fillId="0" borderId="3" xfId="14" applyNumberFormat="1" applyFont="1" applyBorder="1" applyAlignment="1">
      <alignment horizontal="right" wrapText="1"/>
    </xf>
    <xf numFmtId="49" fontId="4" fillId="0" borderId="3" xfId="14" applyNumberFormat="1" applyFont="1" applyBorder="1" applyAlignment="1">
      <alignment horizontal="left" wrapText="1" indent="1"/>
    </xf>
    <xf numFmtId="49" fontId="8" fillId="0" borderId="4" xfId="14" applyNumberFormat="1" applyFont="1" applyBorder="1" applyAlignment="1">
      <alignment horizontal="left" wrapText="1"/>
    </xf>
    <xf numFmtId="3" fontId="8" fillId="0" borderId="4" xfId="14" applyNumberFormat="1" applyFont="1" applyBorder="1" applyAlignment="1">
      <alignment horizontal="right" wrapText="1"/>
    </xf>
    <xf numFmtId="0" fontId="8" fillId="0" borderId="4" xfId="14" applyFont="1" applyBorder="1" applyAlignment="1">
      <alignment wrapText="1"/>
    </xf>
    <xf numFmtId="168" fontId="4" fillId="0" borderId="3" xfId="14" applyNumberFormat="1" applyFont="1" applyBorder="1" applyAlignment="1">
      <alignment horizontal="right" wrapText="1"/>
    </xf>
    <xf numFmtId="164" fontId="4" fillId="0" borderId="3" xfId="14" applyNumberFormat="1" applyFont="1" applyBorder="1" applyAlignment="1">
      <alignment horizontal="right" wrapText="1"/>
    </xf>
    <xf numFmtId="1" fontId="6" fillId="2" borderId="1" xfId="14" applyNumberFormat="1" applyFont="1" applyFill="1" applyAlignment="1">
      <alignment horizontal="right" wrapText="1"/>
    </xf>
    <xf numFmtId="0" fontId="4" fillId="0" borderId="3" xfId="14" applyFont="1" applyBorder="1" applyAlignment="1">
      <alignment horizontal="left" wrapText="1" indent="1"/>
    </xf>
    <xf numFmtId="3" fontId="8" fillId="0" borderId="4" xfId="11" applyFont="1" applyAlignment="1">
      <alignment horizontal="right" wrapText="1"/>
    </xf>
    <xf numFmtId="0" fontId="41" fillId="2" borderId="1" xfId="14" applyFont="1" applyFill="1" applyAlignment="1">
      <alignment wrapText="1"/>
    </xf>
    <xf numFmtId="0" fontId="41" fillId="2" borderId="1" xfId="14" applyFont="1" applyFill="1" applyAlignment="1">
      <alignment horizontal="right" wrapText="1"/>
    </xf>
    <xf numFmtId="0" fontId="42" fillId="2" borderId="1" xfId="14" applyFont="1" applyFill="1" applyAlignment="1">
      <alignment wrapText="1"/>
    </xf>
    <xf numFmtId="0" fontId="42" fillId="2" borderId="1" xfId="14" applyFont="1" applyFill="1" applyAlignment="1">
      <alignment horizontal="right" wrapText="1"/>
    </xf>
    <xf numFmtId="169" fontId="4" fillId="0" borderId="3" xfId="14" applyNumberFormat="1" applyFont="1" applyBorder="1" applyAlignment="1">
      <alignment horizontal="right" wrapText="1"/>
    </xf>
    <xf numFmtId="169" fontId="4" fillId="0" borderId="4" xfId="14" applyNumberFormat="1" applyFont="1" applyBorder="1" applyAlignment="1">
      <alignment horizontal="right" wrapText="1"/>
    </xf>
    <xf numFmtId="169" fontId="4" fillId="0" borderId="6" xfId="14" applyNumberFormat="1" applyFont="1" applyBorder="1" applyAlignment="1">
      <alignment horizontal="right" wrapText="1"/>
    </xf>
    <xf numFmtId="0" fontId="8" fillId="0" borderId="30" xfId="14" applyFont="1" applyBorder="1" applyAlignment="1">
      <alignment wrapText="1"/>
    </xf>
    <xf numFmtId="167" fontId="8" fillId="0" borderId="12" xfId="14" applyNumberFormat="1" applyFont="1" applyBorder="1" applyAlignment="1">
      <alignment horizontal="right" wrapText="1"/>
    </xf>
    <xf numFmtId="169" fontId="8" fillId="0" borderId="12" xfId="14" applyNumberFormat="1" applyFont="1" applyBorder="1" applyAlignment="1">
      <alignment horizontal="right" wrapText="1"/>
    </xf>
    <xf numFmtId="169" fontId="7" fillId="0" borderId="8" xfId="14" applyNumberFormat="1" applyFont="1" applyBorder="1" applyAlignment="1">
      <alignment horizontal="right" wrapText="1"/>
    </xf>
    <xf numFmtId="167" fontId="4" fillId="0" borderId="1" xfId="14" applyNumberFormat="1" applyFont="1" applyAlignment="1">
      <alignment horizontal="right" wrapText="1"/>
    </xf>
    <xf numFmtId="167" fontId="4" fillId="0" borderId="6" xfId="14" applyNumberFormat="1" applyFont="1" applyBorder="1" applyAlignment="1">
      <alignment horizontal="right" wrapText="1"/>
    </xf>
    <xf numFmtId="167" fontId="8" fillId="0" borderId="30" xfId="14" applyNumberFormat="1" applyFont="1" applyBorder="1" applyAlignment="1">
      <alignment horizontal="right" wrapText="1"/>
    </xf>
    <xf numFmtId="167" fontId="7" fillId="0" borderId="8" xfId="14" applyNumberFormat="1" applyFont="1" applyBorder="1" applyAlignment="1">
      <alignment horizontal="right" wrapText="1"/>
    </xf>
    <xf numFmtId="171" fontId="41" fillId="2" borderId="1" xfId="14" applyNumberFormat="1" applyFont="1" applyFill="1" applyAlignment="1">
      <alignment horizontal="right" wrapText="1"/>
    </xf>
    <xf numFmtId="0" fontId="4" fillId="0" borderId="2" xfId="14" applyFont="1" applyBorder="1" applyAlignment="1">
      <alignment horizontal="right" wrapText="1"/>
    </xf>
    <xf numFmtId="0" fontId="4" fillId="0" borderId="31" xfId="14" applyFont="1" applyBorder="1" applyAlignment="1">
      <alignment horizontal="right" wrapText="1"/>
    </xf>
    <xf numFmtId="0" fontId="4" fillId="0" borderId="31" xfId="14" applyFont="1" applyBorder="1" applyAlignment="1">
      <alignment wrapText="1"/>
    </xf>
    <xf numFmtId="166" fontId="4" fillId="0" borderId="3" xfId="14" applyNumberFormat="1" applyFont="1" applyBorder="1" applyAlignment="1">
      <alignment horizontal="right" wrapText="1"/>
    </xf>
    <xf numFmtId="166" fontId="4" fillId="0" borderId="4" xfId="14" applyNumberFormat="1" applyFont="1" applyBorder="1" applyAlignment="1">
      <alignment horizontal="right" wrapText="1"/>
    </xf>
    <xf numFmtId="166" fontId="7" fillId="0" borderId="14" xfId="19" applyNumberFormat="1" applyAlignment="1">
      <alignment horizontal="right" wrapText="1"/>
    </xf>
    <xf numFmtId="166" fontId="4" fillId="0" borderId="6" xfId="14" applyNumberFormat="1" applyFont="1" applyBorder="1" applyAlignment="1">
      <alignment horizontal="right" wrapText="1"/>
    </xf>
    <xf numFmtId="0" fontId="43" fillId="7" borderId="1" xfId="14" applyFont="1" applyFill="1" applyAlignment="1">
      <alignment wrapText="1"/>
    </xf>
    <xf numFmtId="171" fontId="43" fillId="7" borderId="1" xfId="14" applyNumberFormat="1" applyFont="1" applyFill="1" applyAlignment="1">
      <alignment horizontal="right" wrapText="1"/>
    </xf>
    <xf numFmtId="0" fontId="44" fillId="7" borderId="1" xfId="14" applyFont="1" applyFill="1" applyAlignment="1">
      <alignment wrapText="1"/>
    </xf>
    <xf numFmtId="0" fontId="44" fillId="7" borderId="1" xfId="14" applyFont="1" applyFill="1" applyAlignment="1">
      <alignment horizontal="right" wrapText="1"/>
    </xf>
    <xf numFmtId="166" fontId="7" fillId="0" borderId="8" xfId="14" applyNumberFormat="1" applyFont="1" applyBorder="1" applyAlignment="1">
      <alignment horizontal="right" wrapText="1"/>
    </xf>
    <xf numFmtId="49" fontId="1" fillId="0" borderId="1" xfId="14" applyNumberFormat="1" applyFont="1"/>
    <xf numFmtId="0" fontId="1" fillId="0" borderId="1" xfId="14" applyFont="1"/>
    <xf numFmtId="0" fontId="1" fillId="0" borderId="3" xfId="14" applyFont="1" applyBorder="1"/>
    <xf numFmtId="0" fontId="1" fillId="0" borderId="4" xfId="14" applyFont="1" applyBorder="1"/>
    <xf numFmtId="0" fontId="1" fillId="0" borderId="6" xfId="14" applyFont="1" applyBorder="1"/>
    <xf numFmtId="0" fontId="24" fillId="0" borderId="8" xfId="14" applyFont="1" applyBorder="1"/>
    <xf numFmtId="0" fontId="15" fillId="0" borderId="1" xfId="13" applyBorder="1" applyAlignment="1">
      <alignment wrapText="1"/>
    </xf>
    <xf numFmtId="0" fontId="41" fillId="2" borderId="0" xfId="0" applyFont="1" applyFill="1" applyAlignment="1">
      <alignment wrapText="1"/>
    </xf>
    <xf numFmtId="0" fontId="42" fillId="2" borderId="0" xfId="0" applyFont="1" applyFill="1" applyAlignment="1">
      <alignment horizontal="right" wrapText="1"/>
    </xf>
    <xf numFmtId="167" fontId="4" fillId="0" borderId="0" xfId="0" applyNumberFormat="1" applyFont="1" applyAlignment="1">
      <alignment wrapText="1"/>
    </xf>
    <xf numFmtId="167" fontId="4" fillId="0" borderId="6" xfId="0" applyNumberFormat="1" applyFont="1" applyBorder="1" applyAlignment="1">
      <alignment wrapText="1"/>
    </xf>
    <xf numFmtId="167" fontId="8" fillId="0" borderId="30" xfId="0" applyNumberFormat="1" applyFont="1" applyBorder="1" applyAlignment="1">
      <alignment wrapText="1"/>
    </xf>
    <xf numFmtId="167" fontId="7" fillId="0" borderId="8" xfId="0" applyNumberFormat="1" applyFont="1" applyBorder="1" applyAlignment="1">
      <alignment wrapText="1"/>
    </xf>
    <xf numFmtId="0" fontId="41" fillId="2" borderId="0" xfId="0" applyFont="1" applyFill="1" applyAlignment="1">
      <alignment horizontal="right" wrapText="1"/>
    </xf>
    <xf numFmtId="167" fontId="4" fillId="0" borderId="0" xfId="0" applyNumberFormat="1" applyFont="1" applyAlignment="1">
      <alignment horizontal="right" wrapText="1"/>
    </xf>
    <xf numFmtId="167" fontId="4" fillId="0" borderId="6" xfId="0" applyNumberFormat="1" applyFont="1" applyBorder="1" applyAlignment="1">
      <alignment horizontal="right" wrapText="1"/>
    </xf>
    <xf numFmtId="167" fontId="8" fillId="0" borderId="30" xfId="0" applyNumberFormat="1" applyFont="1" applyBorder="1" applyAlignment="1">
      <alignment horizontal="right" wrapText="1"/>
    </xf>
    <xf numFmtId="167" fontId="7" fillId="0" borderId="8" xfId="0" applyNumberFormat="1" applyFont="1" applyBorder="1" applyAlignment="1">
      <alignment horizontal="right" wrapText="1"/>
    </xf>
    <xf numFmtId="171" fontId="41" fillId="2" borderId="0" xfId="0" applyNumberFormat="1" applyFont="1" applyFill="1" applyAlignment="1">
      <alignment horizontal="right" wrapText="1"/>
    </xf>
    <xf numFmtId="0" fontId="4" fillId="0" borderId="2" xfId="0" applyFont="1" applyBorder="1" applyAlignment="1">
      <alignment horizontal="right" wrapText="1"/>
    </xf>
    <xf numFmtId="166" fontId="4" fillId="0" borderId="3" xfId="0" applyNumberFormat="1" applyFont="1" applyBorder="1" applyAlignment="1">
      <alignment horizontal="right" wrapText="1"/>
    </xf>
    <xf numFmtId="166" fontId="4" fillId="0" borderId="4" xfId="0" applyNumberFormat="1" applyFont="1" applyBorder="1" applyAlignment="1">
      <alignment horizontal="right" wrapText="1"/>
    </xf>
    <xf numFmtId="0" fontId="4" fillId="0" borderId="0" xfId="0" applyFont="1" applyAlignment="1">
      <alignment horizontal="right" wrapText="1"/>
    </xf>
    <xf numFmtId="166" fontId="4" fillId="0" borderId="6" xfId="0" applyNumberFormat="1" applyFont="1" applyBorder="1" applyAlignment="1">
      <alignment horizontal="right" wrapText="1"/>
    </xf>
    <xf numFmtId="171" fontId="43" fillId="7" borderId="1" xfId="0" applyNumberFormat="1" applyFont="1" applyFill="1" applyBorder="1" applyAlignment="1">
      <alignment horizontal="right" wrapText="1"/>
    </xf>
    <xf numFmtId="0" fontId="44" fillId="7" borderId="1" xfId="0" applyFont="1" applyFill="1" applyBorder="1" applyAlignment="1">
      <alignment horizontal="right" wrapText="1"/>
    </xf>
    <xf numFmtId="0" fontId="45" fillId="0" borderId="21" xfId="0" applyFont="1" applyBorder="1" applyAlignment="1">
      <alignment horizontal="right" wrapText="1"/>
    </xf>
    <xf numFmtId="166" fontId="45" fillId="0" borderId="32" xfId="0" applyNumberFormat="1" applyFont="1" applyBorder="1" applyAlignment="1">
      <alignment horizontal="right" wrapText="1"/>
    </xf>
    <xf numFmtId="166" fontId="38" fillId="0" borderId="33" xfId="0" applyNumberFormat="1" applyFont="1" applyBorder="1" applyAlignment="1">
      <alignment horizontal="right" wrapText="1"/>
    </xf>
    <xf numFmtId="0" fontId="45" fillId="0" borderId="1" xfId="0" applyFont="1" applyBorder="1" applyAlignment="1">
      <alignment horizontal="right" wrapText="1"/>
    </xf>
    <xf numFmtId="166" fontId="45" fillId="0" borderId="1" xfId="0" applyNumberFormat="1" applyFont="1" applyBorder="1" applyAlignment="1">
      <alignment horizontal="right" wrapText="1"/>
    </xf>
    <xf numFmtId="49" fontId="4" fillId="0" borderId="4" xfId="14" applyNumberFormat="1" applyFont="1" applyBorder="1" applyAlignment="1">
      <alignment horizontal="left" wrapText="1" indent="1"/>
    </xf>
    <xf numFmtId="166" fontId="4" fillId="0" borderId="1" xfId="0" applyNumberFormat="1" applyFont="1" applyBorder="1" applyAlignment="1">
      <alignment horizontal="right" wrapText="1"/>
    </xf>
    <xf numFmtId="172" fontId="4" fillId="0" borderId="1" xfId="23" applyNumberFormat="1" applyFont="1" applyBorder="1" applyAlignment="1">
      <alignment wrapText="1"/>
    </xf>
    <xf numFmtId="0" fontId="4" fillId="0" borderId="3" xfId="14" applyFont="1" applyBorder="1" applyAlignment="1">
      <alignment horizontal="left"/>
    </xf>
    <xf numFmtId="164" fontId="33" fillId="0" borderId="4" xfId="14" applyNumberFormat="1" applyFont="1" applyBorder="1"/>
    <xf numFmtId="164" fontId="8" fillId="0" borderId="4" xfId="14" applyNumberFormat="1" applyFont="1" applyBorder="1"/>
    <xf numFmtId="0" fontId="4" fillId="0" borderId="4" xfId="14" applyFont="1" applyBorder="1" applyAlignment="1">
      <alignment horizontal="left"/>
    </xf>
    <xf numFmtId="164" fontId="7" fillId="0" borderId="8" xfId="14" applyNumberFormat="1" applyFont="1" applyBorder="1" applyAlignment="1">
      <alignment horizontal="right" wrapText="1"/>
    </xf>
    <xf numFmtId="0" fontId="1" fillId="0" borderId="4" xfId="14" applyFont="1" applyBorder="1" applyAlignment="1">
      <alignment horizontal="left" wrapText="1"/>
    </xf>
    <xf numFmtId="4" fontId="33" fillId="0" borderId="4" xfId="14" applyNumberFormat="1" applyFont="1" applyBorder="1"/>
    <xf numFmtId="0" fontId="1" fillId="0" borderId="3" xfId="14" applyFont="1" applyBorder="1" applyAlignment="1">
      <alignment horizontal="left"/>
    </xf>
    <xf numFmtId="0" fontId="1" fillId="0" borderId="4" xfId="14" applyFont="1" applyBorder="1" applyAlignment="1">
      <alignment horizontal="left"/>
    </xf>
    <xf numFmtId="0" fontId="48" fillId="2" borderId="1" xfId="14" applyFont="1" applyFill="1" applyAlignment="1">
      <alignment horizontal="left" wrapText="1"/>
    </xf>
    <xf numFmtId="0" fontId="48" fillId="2" borderId="3" xfId="14" applyFont="1" applyFill="1" applyBorder="1" applyAlignment="1">
      <alignment horizontal="right" wrapText="1"/>
    </xf>
    <xf numFmtId="164" fontId="28" fillId="0" borderId="4" xfId="14" applyNumberFormat="1" applyFont="1" applyBorder="1"/>
    <xf numFmtId="164" fontId="18" fillId="0" borderId="4" xfId="14" applyNumberFormat="1" applyFont="1" applyBorder="1"/>
    <xf numFmtId="165" fontId="8" fillId="0" borderId="4" xfId="14" applyNumberFormat="1" applyFont="1" applyBorder="1" applyAlignment="1">
      <alignment horizontal="right" wrapText="1"/>
    </xf>
    <xf numFmtId="165" fontId="4" fillId="0" borderId="3" xfId="14" applyNumberFormat="1" applyFont="1" applyBorder="1" applyAlignment="1">
      <alignment horizontal="right" wrapText="1"/>
    </xf>
    <xf numFmtId="164" fontId="8" fillId="0" borderId="4" xfId="14" applyNumberFormat="1" applyFont="1" applyBorder="1" applyAlignment="1">
      <alignment horizontal="right" wrapText="1"/>
    </xf>
    <xf numFmtId="3" fontId="8" fillId="3" borderId="4" xfId="14" applyNumberFormat="1" applyFont="1" applyFill="1" applyBorder="1" applyAlignment="1">
      <alignment horizontal="right" wrapText="1"/>
    </xf>
    <xf numFmtId="165" fontId="4" fillId="3" borderId="3" xfId="14" applyNumberFormat="1" applyFont="1" applyFill="1" applyBorder="1" applyAlignment="1">
      <alignment horizontal="right" wrapText="1"/>
    </xf>
    <xf numFmtId="165" fontId="8" fillId="3" borderId="4" xfId="14" applyNumberFormat="1" applyFont="1" applyFill="1" applyBorder="1" applyAlignment="1">
      <alignment horizontal="right" wrapText="1"/>
    </xf>
    <xf numFmtId="164" fontId="8" fillId="3" borderId="4" xfId="14" applyNumberFormat="1" applyFont="1" applyFill="1" applyBorder="1" applyAlignment="1">
      <alignment horizontal="right" wrapText="1"/>
    </xf>
    <xf numFmtId="0" fontId="45" fillId="0" borderId="1" xfId="15" applyFont="1">
      <alignment vertical="center"/>
    </xf>
    <xf numFmtId="0" fontId="45" fillId="0" borderId="1" xfId="14" applyFont="1" applyAlignment="1">
      <alignment vertical="center"/>
    </xf>
    <xf numFmtId="0" fontId="28" fillId="0" borderId="1" xfId="14" applyFont="1" applyAlignment="1">
      <alignment vertical="center"/>
    </xf>
    <xf numFmtId="0" fontId="28" fillId="4" borderId="16" xfId="18" applyNumberFormat="1" applyAlignment="1">
      <alignment wrapText="1"/>
    </xf>
    <xf numFmtId="0" fontId="28" fillId="0" borderId="1" xfId="15" applyFont="1">
      <alignment vertical="center"/>
    </xf>
    <xf numFmtId="0" fontId="33" fillId="0" borderId="1" xfId="14" applyFont="1" applyAlignment="1">
      <alignment horizontal="right" wrapText="1"/>
    </xf>
    <xf numFmtId="0" fontId="4" fillId="0" borderId="4" xfId="11" applyNumberFormat="1" applyAlignment="1">
      <alignment indent="1"/>
    </xf>
    <xf numFmtId="0" fontId="20" fillId="0" borderId="1" xfId="14" applyFont="1" applyAlignment="1">
      <alignment horizontal="right" wrapText="1"/>
    </xf>
    <xf numFmtId="0" fontId="28" fillId="4" borderId="16" xfId="18" applyNumberFormat="1" applyAlignment="1">
      <alignment vertical="top" wrapText="1"/>
    </xf>
    <xf numFmtId="0" fontId="20" fillId="0" borderId="1" xfId="14" applyFont="1" applyAlignment="1">
      <alignment vertical="top" wrapText="1"/>
    </xf>
    <xf numFmtId="0" fontId="49" fillId="8" borderId="1" xfId="0" applyFont="1" applyFill="1" applyBorder="1" applyAlignment="1">
      <alignment horizontal="left" wrapText="1"/>
    </xf>
    <xf numFmtId="3" fontId="49" fillId="8" borderId="1" xfId="0" applyNumberFormat="1" applyFont="1" applyFill="1" applyBorder="1" applyAlignment="1">
      <alignment horizontal="right" wrapText="1"/>
    </xf>
    <xf numFmtId="0" fontId="50" fillId="0" borderId="19" xfId="0" applyFont="1" applyBorder="1" applyAlignment="1">
      <alignment horizontal="left" wrapText="1"/>
    </xf>
    <xf numFmtId="3" fontId="50" fillId="0" borderId="19" xfId="0" applyNumberFormat="1" applyFont="1" applyBorder="1" applyAlignment="1">
      <alignment horizontal="right" wrapText="1"/>
    </xf>
    <xf numFmtId="3" fontId="51" fillId="0" borderId="19" xfId="0" applyNumberFormat="1" applyFont="1" applyBorder="1" applyAlignment="1">
      <alignment horizontal="right" wrapText="1"/>
    </xf>
    <xf numFmtId="0" fontId="52" fillId="0" borderId="34" xfId="0" applyFont="1" applyBorder="1" applyAlignment="1">
      <alignment horizontal="left" wrapText="1"/>
    </xf>
    <xf numFmtId="3" fontId="52" fillId="0" borderId="34" xfId="0" applyNumberFormat="1" applyFont="1" applyBorder="1" applyAlignment="1">
      <alignment horizontal="right" wrapText="1"/>
    </xf>
    <xf numFmtId="0" fontId="50" fillId="0" borderId="32" xfId="0" applyFont="1" applyBorder="1" applyAlignment="1">
      <alignment horizontal="left" wrapText="1"/>
    </xf>
    <xf numFmtId="3" fontId="50" fillId="0" borderId="32" xfId="0" applyNumberFormat="1" applyFont="1" applyBorder="1" applyAlignment="1">
      <alignment horizontal="right" wrapText="1"/>
    </xf>
    <xf numFmtId="3" fontId="50" fillId="0" borderId="35" xfId="0" applyNumberFormat="1" applyFont="1" applyBorder="1" applyAlignment="1">
      <alignment horizontal="right" wrapText="1"/>
    </xf>
    <xf numFmtId="3" fontId="50" fillId="0" borderId="36" xfId="0" applyNumberFormat="1" applyFont="1" applyBorder="1" applyAlignment="1">
      <alignment horizontal="right" wrapText="1"/>
    </xf>
    <xf numFmtId="0" fontId="50" fillId="0" borderId="37" xfId="0" applyFont="1" applyBorder="1" applyAlignment="1">
      <alignment horizontal="left" wrapText="1"/>
    </xf>
    <xf numFmtId="3" fontId="50" fillId="0" borderId="37" xfId="0" applyNumberFormat="1" applyFont="1" applyBorder="1" applyAlignment="1">
      <alignment horizontal="right" wrapText="1"/>
    </xf>
    <xf numFmtId="3" fontId="50" fillId="0" borderId="38" xfId="0" applyNumberFormat="1" applyFont="1" applyBorder="1" applyAlignment="1">
      <alignment horizontal="right" wrapText="1"/>
    </xf>
    <xf numFmtId="0" fontId="50" fillId="0" borderId="39" xfId="0" applyFont="1" applyBorder="1" applyAlignment="1">
      <alignment horizontal="left" wrapText="1"/>
    </xf>
    <xf numFmtId="3" fontId="50" fillId="0" borderId="39" xfId="0" applyNumberFormat="1" applyFont="1" applyBorder="1" applyAlignment="1">
      <alignment horizontal="right" wrapText="1"/>
    </xf>
    <xf numFmtId="3" fontId="50" fillId="0" borderId="40" xfId="0" applyNumberFormat="1" applyFont="1" applyBorder="1" applyAlignment="1">
      <alignment horizontal="right" wrapText="1"/>
    </xf>
    <xf numFmtId="3" fontId="50" fillId="0" borderId="41" xfId="0" applyNumberFormat="1" applyFont="1" applyBorder="1" applyAlignment="1">
      <alignment horizontal="right" wrapText="1"/>
    </xf>
    <xf numFmtId="0" fontId="54" fillId="8" borderId="1" xfId="0" applyFont="1" applyFill="1" applyBorder="1" applyAlignment="1">
      <alignment horizontal="left" wrapText="1"/>
    </xf>
    <xf numFmtId="3" fontId="54" fillId="8" borderId="1" xfId="0" applyNumberFormat="1" applyFont="1" applyFill="1" applyBorder="1" applyAlignment="1">
      <alignment horizontal="right" wrapText="1"/>
    </xf>
    <xf numFmtId="3" fontId="50" fillId="0" borderId="37" xfId="0" applyNumberFormat="1" applyFont="1" applyBorder="1" applyAlignment="1">
      <alignment horizontal="left" wrapText="1"/>
    </xf>
    <xf numFmtId="3" fontId="52" fillId="0" borderId="42" xfId="0" applyNumberFormat="1" applyFont="1" applyBorder="1" applyAlignment="1">
      <alignment horizontal="right" wrapText="1"/>
    </xf>
    <xf numFmtId="3" fontId="52" fillId="0" borderId="43" xfId="0" applyNumberFormat="1" applyFont="1" applyBorder="1" applyAlignment="1">
      <alignment horizontal="right" wrapText="1"/>
    </xf>
    <xf numFmtId="173" fontId="50" fillId="0" borderId="32" xfId="0" applyNumberFormat="1" applyFont="1" applyBorder="1" applyAlignment="1">
      <alignment horizontal="right"/>
    </xf>
    <xf numFmtId="173" fontId="50" fillId="0" borderId="37" xfId="0" applyNumberFormat="1" applyFont="1" applyBorder="1" applyAlignment="1">
      <alignment horizontal="right"/>
    </xf>
    <xf numFmtId="173" fontId="50" fillId="0" borderId="39" xfId="0" applyNumberFormat="1" applyFont="1" applyBorder="1" applyAlignment="1">
      <alignment horizontal="right"/>
    </xf>
    <xf numFmtId="173" fontId="52" fillId="0" borderId="33" xfId="0" applyNumberFormat="1" applyFont="1" applyBorder="1" applyAlignment="1">
      <alignment horizontal="right"/>
    </xf>
    <xf numFmtId="174" fontId="50" fillId="0" borderId="37" xfId="0" applyNumberFormat="1" applyFont="1" applyBorder="1" applyAlignment="1">
      <alignment horizontal="right" wrapText="1"/>
    </xf>
    <xf numFmtId="175" fontId="50" fillId="0" borderId="37" xfId="0" applyNumberFormat="1" applyFont="1" applyBorder="1" applyAlignment="1">
      <alignment horizontal="right" wrapText="1"/>
    </xf>
    <xf numFmtId="164" fontId="50" fillId="0" borderId="37" xfId="0" applyNumberFormat="1" applyFont="1" applyBorder="1" applyAlignment="1">
      <alignment horizontal="right" wrapText="1"/>
    </xf>
    <xf numFmtId="176" fontId="28" fillId="4" borderId="15" xfId="7" applyNumberFormat="1" applyFont="1" applyFill="1" applyBorder="1" applyAlignment="1">
      <alignment horizontal="right" vertical="top" wrapText="1"/>
    </xf>
    <xf numFmtId="176" fontId="28" fillId="4" borderId="15" xfId="0" applyNumberFormat="1" applyFont="1" applyFill="1" applyBorder="1" applyAlignment="1">
      <alignment horizontal="right" vertical="top" wrapText="1"/>
    </xf>
    <xf numFmtId="176" fontId="28" fillId="4" borderId="15" xfId="0" applyNumberFormat="1" applyFont="1" applyFill="1" applyBorder="1" applyAlignment="1">
      <alignment vertical="top" wrapText="1"/>
    </xf>
    <xf numFmtId="170" fontId="55" fillId="4" borderId="15" xfId="0" applyNumberFormat="1" applyFont="1" applyFill="1" applyBorder="1" applyAlignment="1">
      <alignment horizontal="left" vertical="top" wrapText="1"/>
    </xf>
    <xf numFmtId="176" fontId="28" fillId="4" borderId="16" xfId="18" applyNumberFormat="1" applyAlignment="1">
      <alignment horizontal="right" vertical="top" wrapText="1"/>
    </xf>
    <xf numFmtId="0" fontId="55" fillId="4" borderId="16" xfId="18" applyNumberFormat="1" applyFont="1" applyAlignment="1">
      <alignment horizontal="left" vertical="top" wrapText="1"/>
    </xf>
    <xf numFmtId="176" fontId="28" fillId="4" borderId="16" xfId="18" applyNumberFormat="1" applyAlignment="1">
      <alignment wrapText="1"/>
    </xf>
    <xf numFmtId="0" fontId="14" fillId="0" borderId="1" xfId="14" applyFont="1" applyAlignment="1">
      <alignment wrapText="1"/>
    </xf>
    <xf numFmtId="0" fontId="26" fillId="0" borderId="1" xfId="14" applyAlignment="1">
      <alignment wrapText="1"/>
    </xf>
    <xf numFmtId="0" fontId="16" fillId="3" borderId="1" xfId="14" applyFont="1" applyFill="1" applyAlignment="1">
      <alignment wrapText="1"/>
    </xf>
    <xf numFmtId="0" fontId="26" fillId="3" borderId="1" xfId="14" applyFill="1" applyAlignment="1">
      <alignment wrapText="1"/>
    </xf>
    <xf numFmtId="0" fontId="17" fillId="0" borderId="1" xfId="13" applyFont="1" applyBorder="1" applyAlignment="1">
      <alignment horizontal="left" wrapText="1"/>
    </xf>
    <xf numFmtId="0" fontId="15" fillId="0" borderId="1" xfId="13" applyBorder="1" applyAlignment="1">
      <alignment horizontal="left" wrapText="1"/>
    </xf>
    <xf numFmtId="0" fontId="16" fillId="0" borderId="1" xfId="14" applyFont="1" applyAlignment="1">
      <alignment wrapText="1"/>
    </xf>
    <xf numFmtId="0" fontId="17" fillId="0" borderId="1" xfId="13" applyFont="1" applyBorder="1" applyAlignment="1">
      <alignment wrapText="1"/>
    </xf>
    <xf numFmtId="0" fontId="37" fillId="0" borderId="1" xfId="14" applyFont="1" applyAlignment="1">
      <alignment wrapText="1"/>
    </xf>
    <xf numFmtId="0" fontId="39" fillId="0" borderId="1" xfId="14" applyFont="1" applyAlignment="1">
      <alignment wrapText="1"/>
    </xf>
    <xf numFmtId="2" fontId="11" fillId="0" borderId="1" xfId="14" applyNumberFormat="1" applyFont="1" applyAlignment="1">
      <alignment horizontal="left" wrapText="1"/>
    </xf>
    <xf numFmtId="0" fontId="15" fillId="0" borderId="1" xfId="13" applyBorder="1" applyAlignment="1">
      <alignment wrapText="1"/>
    </xf>
    <xf numFmtId="0" fontId="8" fillId="0" borderId="1" xfId="14" applyFont="1" applyAlignment="1">
      <alignment wrapText="1"/>
    </xf>
    <xf numFmtId="0" fontId="15" fillId="0" borderId="1" xfId="4" applyBorder="1" applyAlignment="1">
      <alignment wrapText="1"/>
    </xf>
    <xf numFmtId="0" fontId="34" fillId="0" borderId="1" xfId="0" applyFont="1" applyBorder="1"/>
    <xf numFmtId="49" fontId="17" fillId="0" borderId="1" xfId="13" applyNumberFormat="1" applyFont="1" applyBorder="1" applyAlignment="1"/>
    <xf numFmtId="3" fontId="49" fillId="8" borderId="1" xfId="0" applyNumberFormat="1" applyFont="1" applyFill="1" applyBorder="1" applyAlignment="1">
      <alignment horizontal="right" wrapText="1"/>
    </xf>
    <xf numFmtId="3" fontId="53" fillId="9" borderId="1" xfId="0" applyNumberFormat="1" applyFont="1" applyFill="1" applyBorder="1" applyAlignment="1">
      <alignment horizontal="right" wrapText="1"/>
    </xf>
    <xf numFmtId="0" fontId="6" fillId="2" borderId="18" xfId="14" applyFont="1" applyFill="1" applyBorder="1" applyAlignment="1">
      <alignment horizontal="right" wrapText="1"/>
    </xf>
    <xf numFmtId="0" fontId="6" fillId="2" borderId="5" xfId="14" applyFont="1" applyFill="1" applyBorder="1" applyAlignment="1">
      <alignment horizontal="right" wrapText="1"/>
    </xf>
    <xf numFmtId="0" fontId="6" fillId="2" borderId="1" xfId="14" applyFont="1" applyFill="1" applyAlignment="1">
      <alignment horizontal="right" wrapText="1"/>
    </xf>
  </cellXfs>
  <cellStyles count="24">
    <cellStyle name="Formatvorlage 1" xfId="12" xr:uid="{39859697-D23A-7240-8BCF-1EA032E12D30}"/>
    <cellStyle name="Korrigiert" xfId="16" xr:uid="{396838D9-7D00-0248-BB83-B2A40EF0A04F}"/>
    <cellStyle name="Link" xfId="4" builtinId="8"/>
    <cellStyle name="Link 2" xfId="13" xr:uid="{85A99C52-E46B-5B4D-AC0C-D5A6D383E556}"/>
    <cellStyle name="Prozent" xfId="23" builtinId="5"/>
    <cellStyle name="Standard" xfId="0" builtinId="0"/>
    <cellStyle name="Standard 12 2" xfId="3" xr:uid="{0169B682-A8AF-4839-9373-BDB1C415F19E}"/>
    <cellStyle name="Standard 2" xfId="7" xr:uid="{63BBD70E-96D8-443E-8274-1A5120E9FDAF}"/>
    <cellStyle name="Standard 3" xfId="8" xr:uid="{BE1A03B8-7501-4056-B826-FC1EF93C112E}"/>
    <cellStyle name="Standard 4" xfId="14" xr:uid="{0C4518BE-3D26-D541-BEEB-DDFE27711F3B}"/>
    <cellStyle name="Standard 6" xfId="2" xr:uid="{D5ADE6B8-133A-40E4-8CD8-0B7C32AA9D8B}"/>
    <cellStyle name="Standard 9" xfId="1" xr:uid="{16861932-C469-4B1F-9260-E30F54C62B86}"/>
    <cellStyle name="Standard 9 2" xfId="6" xr:uid="{07E80856-4FDC-4A75-889A-1DF3E760ADC1}"/>
    <cellStyle name="Standard 9 2 2" xfId="21" xr:uid="{5E5174F3-0AD3-DC4B-AB3E-B1CCB3E89664}"/>
    <cellStyle name="Standard 9 3" xfId="5" xr:uid="{FC461218-2379-47CB-AA0B-ED8AAE09AEBD}"/>
    <cellStyle name="Standard 9 3 3" xfId="22" xr:uid="{EE63078B-44BC-3441-9873-CA69BA1D3E7C}"/>
    <cellStyle name="UHD Caption" xfId="15" xr:uid="{0795A82E-CB46-CE4A-9BB9-2EF27D0EA032}"/>
    <cellStyle name="UHD filled" xfId="18" xr:uid="{DC7C2E86-D4E7-274E-BFA1-446A6D178757}"/>
    <cellStyle name="UHD Head" xfId="20" xr:uid="{C9D52E5B-0C78-6047-8AE5-8AA0A061BCEE}"/>
    <cellStyle name="UHD normal" xfId="11" xr:uid="{63C67CEC-DAB1-0448-ADFD-17BE130EF874}"/>
    <cellStyle name="UHD normal 2" xfId="17" xr:uid="{108DD241-CFA6-0547-B287-0E1C11757840}"/>
    <cellStyle name="UHD Summe" xfId="9" xr:uid="{B4B15E51-3FFD-EE4C-AEC4-0F0AB7A76AD5}"/>
    <cellStyle name="UHD Summe 2" xfId="19" xr:uid="{6062F678-DE4E-C845-9515-65C2A823A752}"/>
    <cellStyle name="UHD ZwischenSumme" xfId="10" xr:uid="{0C725B9D-11A5-B34F-8D0F-AC5A44200E28}"/>
  </cellStyles>
  <dxfs count="0"/>
  <tableStyles count="0" defaultTableStyle="TableStyleMedium2" defaultPivotStyle="PivotStyleLight16"/>
  <colors>
    <mruColors>
      <color rgb="FFFF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a:themeElements>
    <a:clrScheme name="UKHD AR19">
      <a:dk1>
        <a:srgbClr val="333333"/>
      </a:dk1>
      <a:lt1>
        <a:srgbClr val="999999"/>
      </a:lt1>
      <a:dk2>
        <a:srgbClr val="004A6F"/>
      </a:dk2>
      <a:lt2>
        <a:srgbClr val="FFFFFF"/>
      </a:lt2>
      <a:accent1>
        <a:srgbClr val="333333"/>
      </a:accent1>
      <a:accent2>
        <a:srgbClr val="ACACAC"/>
      </a:accent2>
      <a:accent3>
        <a:srgbClr val="FFFFFF"/>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96BEF62-4FE0-4C7A-8688-B0E7024067E2}">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N39"/>
  <sheetViews>
    <sheetView showGridLines="0" topLeftCell="A4" zoomScaleNormal="100" workbookViewId="0">
      <selection activeCell="E19" sqref="E19"/>
    </sheetView>
  </sheetViews>
  <sheetFormatPr baseColWidth="10" defaultColWidth="9.1640625" defaultRowHeight="15" x14ac:dyDescent="0.2"/>
  <cols>
    <col min="1" max="1" width="100" style="1" customWidth="1"/>
    <col min="2" max="16384" width="9.1640625" style="1"/>
  </cols>
  <sheetData>
    <row r="2" spans="1:40" ht="15" customHeight="1" x14ac:dyDescent="0.25">
      <c r="A2" s="5" t="s">
        <v>443</v>
      </c>
      <c r="B2" s="6"/>
      <c r="C2" s="6"/>
      <c r="D2" s="6"/>
      <c r="E2" s="6"/>
      <c r="F2" s="6"/>
    </row>
    <row r="3" spans="1:40" ht="19" x14ac:dyDescent="0.25">
      <c r="A3" s="5"/>
      <c r="B3" s="6"/>
      <c r="C3" s="6"/>
      <c r="D3" s="6"/>
      <c r="E3" s="6"/>
      <c r="F3" s="6"/>
    </row>
    <row r="4" spans="1:40" ht="22" x14ac:dyDescent="0.25">
      <c r="A4" s="11" t="s">
        <v>444</v>
      </c>
      <c r="AN4" s="2"/>
    </row>
    <row r="5" spans="1:40" ht="16" x14ac:dyDescent="0.2">
      <c r="A5" s="228" t="s">
        <v>532</v>
      </c>
    </row>
    <row r="6" spans="1:40" ht="16" x14ac:dyDescent="0.2">
      <c r="A6" s="228" t="s">
        <v>447</v>
      </c>
    </row>
    <row r="7" spans="1:40" ht="16" x14ac:dyDescent="0.2">
      <c r="A7" s="228" t="s">
        <v>533</v>
      </c>
    </row>
    <row r="8" spans="1:40" ht="16" x14ac:dyDescent="0.2">
      <c r="A8" s="228" t="s">
        <v>436</v>
      </c>
    </row>
    <row r="9" spans="1:40" ht="16" x14ac:dyDescent="0.2">
      <c r="A9" s="228" t="s">
        <v>429</v>
      </c>
    </row>
    <row r="10" spans="1:40" ht="16" x14ac:dyDescent="0.2">
      <c r="A10" s="228" t="s">
        <v>437</v>
      </c>
    </row>
    <row r="11" spans="1:40" ht="16" x14ac:dyDescent="0.2">
      <c r="A11" s="228" t="s">
        <v>311</v>
      </c>
    </row>
    <row r="12" spans="1:40" ht="16" x14ac:dyDescent="0.2">
      <c r="A12" s="228" t="s">
        <v>312</v>
      </c>
    </row>
    <row r="13" spans="1:40" ht="16" x14ac:dyDescent="0.2">
      <c r="A13" s="228" t="s">
        <v>313</v>
      </c>
    </row>
    <row r="14" spans="1:40" ht="16" x14ac:dyDescent="0.2">
      <c r="A14" s="228" t="s">
        <v>79</v>
      </c>
    </row>
    <row r="15" spans="1:40" ht="16" x14ac:dyDescent="0.2">
      <c r="A15" s="228" t="s">
        <v>80</v>
      </c>
    </row>
    <row r="16" spans="1:40" ht="16" x14ac:dyDescent="0.2">
      <c r="A16" s="228" t="s">
        <v>81</v>
      </c>
    </row>
    <row r="17" spans="1:1" ht="16" x14ac:dyDescent="0.2">
      <c r="A17" s="228" t="s">
        <v>82</v>
      </c>
    </row>
    <row r="18" spans="1:1" ht="16" x14ac:dyDescent="0.2">
      <c r="A18" s="228" t="s">
        <v>83</v>
      </c>
    </row>
    <row r="19" spans="1:1" ht="16" x14ac:dyDescent="0.2">
      <c r="A19" s="228" t="s">
        <v>0</v>
      </c>
    </row>
    <row r="20" spans="1:1" ht="16" x14ac:dyDescent="0.2">
      <c r="A20" s="228" t="s">
        <v>84</v>
      </c>
    </row>
    <row r="21" spans="1:1" ht="16" x14ac:dyDescent="0.2">
      <c r="A21" s="228" t="s">
        <v>36</v>
      </c>
    </row>
    <row r="22" spans="1:1" ht="16" x14ac:dyDescent="0.2">
      <c r="A22" s="228" t="s">
        <v>37</v>
      </c>
    </row>
    <row r="23" spans="1:1" ht="16" x14ac:dyDescent="0.2">
      <c r="A23" s="228" t="s">
        <v>38</v>
      </c>
    </row>
    <row r="24" spans="1:1" ht="16" x14ac:dyDescent="0.2">
      <c r="A24" s="228" t="s">
        <v>39</v>
      </c>
    </row>
    <row r="25" spans="1:1" ht="16" x14ac:dyDescent="0.2">
      <c r="A25" s="228" t="s">
        <v>105</v>
      </c>
    </row>
    <row r="26" spans="1:1" ht="16" x14ac:dyDescent="0.2">
      <c r="A26" s="228" t="s">
        <v>420</v>
      </c>
    </row>
    <row r="27" spans="1:1" ht="16" x14ac:dyDescent="0.2">
      <c r="A27" s="228" t="s">
        <v>119</v>
      </c>
    </row>
    <row r="28" spans="1:1" ht="16" x14ac:dyDescent="0.2">
      <c r="A28" s="228" t="s">
        <v>149</v>
      </c>
    </row>
    <row r="29" spans="1:1" ht="16" x14ac:dyDescent="0.2">
      <c r="A29" s="228" t="s">
        <v>166</v>
      </c>
    </row>
    <row r="30" spans="1:1" ht="16" x14ac:dyDescent="0.2">
      <c r="A30" s="228" t="s">
        <v>178</v>
      </c>
    </row>
    <row r="31" spans="1:1" ht="16" x14ac:dyDescent="0.2">
      <c r="A31" s="228" t="s">
        <v>184</v>
      </c>
    </row>
    <row r="32" spans="1:1" ht="16" x14ac:dyDescent="0.2">
      <c r="A32" s="228" t="s">
        <v>214</v>
      </c>
    </row>
    <row r="33" spans="1:1" ht="16" x14ac:dyDescent="0.2">
      <c r="A33" s="228" t="s">
        <v>228</v>
      </c>
    </row>
    <row r="34" spans="1:1" ht="16" x14ac:dyDescent="0.2">
      <c r="A34" s="228" t="s">
        <v>234</v>
      </c>
    </row>
    <row r="35" spans="1:1" ht="16" x14ac:dyDescent="0.2">
      <c r="A35" s="228" t="s">
        <v>239</v>
      </c>
    </row>
    <row r="36" spans="1:1" ht="16" x14ac:dyDescent="0.2">
      <c r="A36" s="228" t="s">
        <v>248</v>
      </c>
    </row>
    <row r="37" spans="1:1" ht="16" x14ac:dyDescent="0.2">
      <c r="A37" s="228" t="s">
        <v>254</v>
      </c>
    </row>
    <row r="38" spans="1:1" ht="16" x14ac:dyDescent="0.2">
      <c r="A38" s="228" t="s">
        <v>265</v>
      </c>
    </row>
    <row r="39" spans="1:1" ht="16" x14ac:dyDescent="0.2">
      <c r="A39" s="228" t="s">
        <v>267</v>
      </c>
    </row>
  </sheetData>
  <autoFilter ref="A4:AN39" xr:uid="{00000000-0001-0000-0000-000000000000}"/>
  <hyperlinks>
    <hyperlink ref="A14" location="'ukhd-patienten-konzern'!A1" tooltip="Gehe zu Patienten nach Bundesländern – Konzern" display="Patienten nach Bundesländern – Konzern" xr:uid="{00000000-0004-0000-0000-000009000000}"/>
    <hyperlink ref="A15" location="'ukhd-patienten-ukhd'!A1" tooltip="Gehe zu Patienten nach Bundesländern – UKHD" display="Patienten nach Bundesländern – UKHD" xr:uid="{00000000-0004-0000-0000-00000A000000}"/>
    <hyperlink ref="A16" location="'ukhd-patienten-thoraxklinik'!A1" tooltip="Gehe zu Patienten nach Bundesländern – Thoraxklinik" display="Patienten nach Bundesländern – Thoraxklinik" xr:uid="{00000000-0004-0000-0000-00000B000000}"/>
    <hyperlink ref="A17" location="'ukhd-patienten-kreiskranken'!A1" tooltip="Gehe zu Patienten nach Bundesländern – Kreiskrankenhaus Bergstraße" display="Patienten nach Bundesländern – Kreiskrankenhaus Bergstraße" xr:uid="{00000000-0004-0000-0000-00000C000000}"/>
    <hyperlink ref="A18" location="'ukhd-stationaere-leistungen'!A1" tooltip="Gehe zu Stationäre Leistungen" display="Stationäre Leistungen" xr:uid="{00000000-0004-0000-0000-00000D000000}"/>
    <hyperlink ref="A19" location="'ukhd-amb-leistungen-gkv'!A1" tooltip="Gehe zu Ambulante Leistungen – GKV-Patienten" display="Ambulante Leistungen – GKV-Patienten" xr:uid="{00000000-0004-0000-0000-00000E000000}"/>
    <hyperlink ref="A20" location="'ukhd-weitere-ambulante-leis'!A1" tooltip="Gehe zu Weitere Ambulante Leistungen – UKHD" display="Weitere Ambulante Leistungen – UKHD" xr:uid="{00000000-0004-0000-0000-00000F000000}"/>
    <hyperlink ref="A21" location="'ukhd-guv-ukhd '!A1" tooltip="Gehe zu Gewinn- und Verlustrechnung (GuV) – UKHD" display="Gewinn- und Verlustrechnung (GuV) – UKHD" xr:uid="{00000000-0004-0000-0000-000010000000}"/>
    <hyperlink ref="A22" location="'ukhd-guv-konzern'!A1" tooltip="Gehe zu Gewinn- und Verlustrechnung (GuV) – Konzern" display="Gewinn- und Verlustrechnung (GuV) – Konzern" xr:uid="{00000000-0004-0000-0000-000011000000}"/>
    <hyperlink ref="A23" location="'ukhd-bilanz-ukhd'!A1" tooltip="Gehe zu Bilanz – UKHD" display="Bilanz – UKHD" xr:uid="{00000000-0004-0000-0000-000012000000}"/>
    <hyperlink ref="A24" location="'ukhd-bilanz-konzern'!A1" tooltip="Gehe zu Bilanz – Konzern" display="Bilanz – Konzern" xr:uid="{00000000-0004-0000-0000-000013000000}"/>
    <hyperlink ref="A25" location="'mfhd-forschungsfoerderung-eu'!A1" tooltip="Gehe zu Forschungsförderung der EU" display="Forschungsförderung der EU" xr:uid="{90A95376-420F-8847-899C-7588B32B21CA}"/>
    <hyperlink ref="A26" location="'mfhd-erc-grants'!A1" tooltip="Gehe zu in 2024 laufende ERC-Grants" display="In 2024 laufende ERC-Grants" xr:uid="{C0E5F387-6CCB-CA4F-8CDC-F7FDF1ACCB96}"/>
    <hyperlink ref="A27" location="'mfhd-forschungsfoerderung-bund'!A1" tooltip="Gehe zu Forschungsförderung des Bundes" display="Forschungsförderung des Bundes" xr:uid="{FD42F540-A59C-4F44-A71B-4472760ED36C}"/>
    <hyperlink ref="A28" location="'mfhd-dfg-mf-sprecherfunktion'!A1" tooltip="Gehe zu Sonderforschungsbereiche der DFG – Medizinische Fakultät mit Sprecherfunktion" display="Sonderforschungsbereiche der DFG – Medizinische Fakultät mit Sprecherfunktion" xr:uid="{E96F2554-87B3-B749-99AF-BC57A12AB0F7}"/>
    <hyperlink ref="A29" location="'mfhd-dfg-mf-beteiligung'!A1" tooltip="Gehe zu Sonderforschungsbereiche der DFG – Medizinische Fakultät mit Beteiligung" display="Sonderforschungsbereiche der DFG – Medizinische Fakultät mit Beteiligung" xr:uid="{BDA82D25-4569-8940-8B82-95E54AABB607}"/>
    <hyperlink ref="A30" location="'mfhd-weitere-dfg-projekte'!A1" tooltip="Gehe zu Weitere große DFG-Projekte" display="Weitere große DFG-Projekte" xr:uid="{19D143DA-02A2-874E-ACAE-2049662D6C92}"/>
    <hyperlink ref="A31" location="'mfhd-projekte-weitere-foerderer'!A1" tooltip="Gehe zu Projekte weiterer Förderer" display="Projekte weiterer Förderer" xr:uid="{45F98001-07CD-CB44-B3C0-B78093FE63AB}"/>
    <hyperlink ref="A32" location="'mfhd-nachwuchsfoerderung'!A1" tooltip="Gehe zu Nachwuchsförderung" display="Nachwuchsförderung" xr:uid="{6FCEDF66-F849-9A49-9F1C-5A1CD907B095}"/>
    <hyperlink ref="A33" location="'mfhd-gleichstellung'!A1" tooltip="Gehe zu Gleichstellung" display="Gleichstellung" xr:uid="{8F863F90-0B7E-1B48-90D6-CEE84FAEE5AD}"/>
    <hyperlink ref="A34" location="'mfhd-interne-ffprogramme'!A1" tooltip="Gehe zu Interne Forschungsförderprogramme" display="Interne Forschungsförderprogramme" xr:uid="{2FE24C2B-EDB3-144B-8F7A-0BF0E1B24B08}"/>
    <hyperlink ref="A35" location="'mfhd-wesentliche-kennzahlen'!A1" tooltip="Gehe zu Wesentliche Leistungskennzahlen der Medizinischen Fakultät" display="Wesentliche Leistungskennzahlen der Medizinischen Fakultät" xr:uid="{DE64D763-8EA2-E94E-AC3F-187D9C11BCFE}"/>
    <hyperlink ref="A36" location="'mfhd-drittmittel-ff'!A1" tooltip="Gehe zu Drittmittel zur Forschungsförderung" display="Drittmittel zur Forschungsförderung" xr:uid="{B24E5A99-CA39-3D47-90B2-7FEC42592991}"/>
    <hyperlink ref="A37" location="'mfhd-studierende'!A1" tooltip="Gehe zu Studierende" display="Studierende" xr:uid="{90DC5D02-EAA8-BD48-91AE-16312F0D4596}"/>
    <hyperlink ref="A38" location="'mfhd-promotionen'!A1" tooltip="Gehe zu Promotionen" display="Promotionen" xr:uid="{C1533F7A-1BCA-A94F-9DB9-8B842FE40CA1}"/>
    <hyperlink ref="A39" location="'mfhd-habilitationen'!A1" tooltip="Gehe zu Habilitationen" display="Habilitationen" xr:uid="{06655439-F432-B24C-B1EC-894D9B4430BF}"/>
    <hyperlink ref="A8" location="'ukhd-beschaeftigte-2024'!A1" tooltip="Gehe zu Beschäftigte 2024" display="Beschäftigte 2024" xr:uid="{00000000-0004-0000-0000-000000000000}"/>
    <hyperlink ref="A12" location="'ukhd-gestelltes-personal-2023'!A1" tooltip="Gestelltes Personal (Beschäftigte) durch UKHD 2023" display="Gestelltes Personal (Beschäftigte) durch UKHD 2023" xr:uid="{654E9B0F-D6B7-D14F-B04E-EFD8BA85E876}"/>
    <hyperlink ref="A13" location="'ukhd-auszubildende-2023'!A1" tooltip="Gehe zu ukhd-auszubildende-2023" display="Auszubildende 2023" xr:uid="{02C70233-C871-8F45-81F5-25266E52692B}"/>
    <hyperlink ref="A10" location="'ukhd-auszubildende-2024'!A1" tooltip="Gehe zu ukhd-auszubildende-2024" display="Auszubildende 2024" xr:uid="{00000000-0004-0000-0000-000002000000}"/>
    <hyperlink ref="A11" location="'ukhd-beschaeftigte-2023'!A1" tooltip="Beschäftigte 2023" display="Beschäftigte 2023" xr:uid="{97474C5D-E853-444A-A7EC-BCE83A631ABB}"/>
    <hyperlink ref="A9" location="'ukhd-gestelltes-personal-2024'!A1" tooltip="Gehe zu ukhd-gestelltes-personal-2024" display="Gestelltes Personal (Beschäftigte) durch UKHD 2024" xr:uid="{00000000-0004-0000-0000-000001000000}"/>
    <hyperlink ref="A5" location="'ukhd-beschaeftigte-2025'!A1" display="Beschäftigte 2025" xr:uid="{869F03A6-FD49-4AD6-B5A3-CDD7ACA09E89}"/>
    <hyperlink ref="A6" location="'ukhd-gestelltes-personal-2025'!A1" display="Gestelltes Personal (Beschäftigte) durch UKHD 2025" xr:uid="{639C3D9B-6350-417E-B1D4-10427C8EA845}"/>
    <hyperlink ref="A7" location="'ukhd-auszubildende-2025'!A1" display="Auszubildende 2025" xr:uid="{CA508D9D-071E-4BF2-8B5B-B1D0FEC58F3F}"/>
  </hyperlinks>
  <pageMargins left="0.7" right="0.7" top="0.75" bottom="0.75" header="0.3" footer="0.3"/>
  <pageSetup paperSize="9"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13FB0-5DA2-4074-8C13-C9DD7ADD9CF8}">
  <dimension ref="A1:O19"/>
  <sheetViews>
    <sheetView showGridLines="0" zoomScaleNormal="100" workbookViewId="0">
      <selection activeCell="A17" sqref="A17"/>
    </sheetView>
  </sheetViews>
  <sheetFormatPr baseColWidth="10" defaultColWidth="10.6640625" defaultRowHeight="15" x14ac:dyDescent="0.2"/>
  <cols>
    <col min="1" max="1" width="55.33203125" style="90" customWidth="1"/>
    <col min="2" max="15" width="12.1640625" style="90" customWidth="1"/>
    <col min="16" max="16384" width="10.6640625" style="90"/>
  </cols>
  <sheetData>
    <row r="1" spans="1:15" s="15" customFormat="1" ht="15" customHeight="1" x14ac:dyDescent="0.2">
      <c r="A1" s="273" t="s">
        <v>100</v>
      </c>
      <c r="B1" s="274"/>
      <c r="C1" s="274"/>
      <c r="D1" s="274"/>
      <c r="E1" s="274"/>
      <c r="F1" s="274"/>
      <c r="G1" s="274"/>
      <c r="H1" s="274"/>
      <c r="I1" s="274"/>
      <c r="J1" s="274"/>
      <c r="K1" s="274"/>
      <c r="L1" s="274"/>
      <c r="M1" s="274"/>
      <c r="N1" s="274"/>
      <c r="O1" s="274"/>
    </row>
    <row r="2" spans="1:15" ht="16.25" customHeight="1" x14ac:dyDescent="0.25">
      <c r="A2" s="269" t="s">
        <v>443</v>
      </c>
      <c r="B2" s="270"/>
      <c r="C2" s="270"/>
      <c r="D2" s="270"/>
      <c r="E2" s="270"/>
      <c r="F2" s="270"/>
      <c r="G2" s="270"/>
      <c r="H2" s="270"/>
      <c r="I2" s="270"/>
      <c r="J2" s="270"/>
      <c r="K2" s="270"/>
      <c r="L2" s="270"/>
      <c r="M2" s="270"/>
      <c r="N2" s="270"/>
      <c r="O2" s="270"/>
    </row>
    <row r="3" spans="1:15" ht="15" customHeight="1" x14ac:dyDescent="0.2">
      <c r="A3" s="275" t="s">
        <v>445</v>
      </c>
      <c r="B3" s="270"/>
      <c r="C3" s="270"/>
      <c r="D3" s="270"/>
      <c r="E3" s="270"/>
      <c r="F3" s="270"/>
      <c r="G3" s="270"/>
      <c r="H3" s="270"/>
      <c r="I3" s="270"/>
      <c r="J3" s="270"/>
      <c r="K3" s="270"/>
      <c r="L3" s="270"/>
      <c r="M3" s="270"/>
      <c r="N3" s="270"/>
      <c r="O3" s="270"/>
    </row>
    <row r="4" spans="1:15" ht="16" x14ac:dyDescent="0.2">
      <c r="A4" s="14"/>
      <c r="B4" s="14"/>
      <c r="C4" s="14"/>
      <c r="D4" s="14"/>
      <c r="E4" s="14"/>
      <c r="F4" s="14"/>
      <c r="G4" s="14"/>
      <c r="H4" s="14"/>
      <c r="I4" s="14"/>
      <c r="J4" s="14"/>
      <c r="K4" s="14"/>
      <c r="L4" s="14"/>
      <c r="M4" s="14"/>
      <c r="N4" s="14"/>
      <c r="O4" s="15"/>
    </row>
    <row r="5" spans="1:15" ht="72" x14ac:dyDescent="0.2">
      <c r="A5" s="21" t="s">
        <v>40</v>
      </c>
      <c r="B5" s="91" t="s">
        <v>2</v>
      </c>
      <c r="C5" s="91" t="s">
        <v>41</v>
      </c>
      <c r="D5" s="91" t="s">
        <v>1</v>
      </c>
      <c r="E5" s="91" t="s">
        <v>42</v>
      </c>
      <c r="F5" s="91" t="s">
        <v>43</v>
      </c>
      <c r="G5" s="91" t="s">
        <v>104</v>
      </c>
      <c r="H5" s="91" t="s">
        <v>44</v>
      </c>
      <c r="I5" s="91" t="s">
        <v>45</v>
      </c>
      <c r="J5" s="91" t="s">
        <v>46</v>
      </c>
      <c r="K5" s="91" t="s">
        <v>47</v>
      </c>
      <c r="L5" s="91" t="s">
        <v>3</v>
      </c>
      <c r="M5" s="91" t="s">
        <v>446</v>
      </c>
      <c r="N5" s="91" t="s">
        <v>362</v>
      </c>
      <c r="O5" s="91" t="s">
        <v>48</v>
      </c>
    </row>
    <row r="6" spans="1:15" ht="16" x14ac:dyDescent="0.2">
      <c r="A6" s="202" t="s">
        <v>49</v>
      </c>
      <c r="B6" s="203">
        <f>71+1907</f>
        <v>1978</v>
      </c>
      <c r="C6" s="203">
        <f>3112+1</f>
        <v>3113</v>
      </c>
      <c r="D6" s="203">
        <f>2543+822</f>
        <v>3365</v>
      </c>
      <c r="E6" s="203">
        <f>772+2</f>
        <v>774</v>
      </c>
      <c r="F6" s="203">
        <v>61</v>
      </c>
      <c r="G6" s="203">
        <f>104+4</f>
        <v>108</v>
      </c>
      <c r="H6" s="203">
        <f>118+25</f>
        <v>143</v>
      </c>
      <c r="I6" s="203">
        <f>942+21</f>
        <v>963</v>
      </c>
      <c r="J6" s="203">
        <f>11+3</f>
        <v>14</v>
      </c>
      <c r="K6" s="203">
        <v>14</v>
      </c>
      <c r="L6" s="203">
        <v>0</v>
      </c>
      <c r="M6" s="203">
        <v>24</v>
      </c>
      <c r="N6" s="203">
        <f>534+990</f>
        <v>1524</v>
      </c>
      <c r="O6" s="204">
        <f>SUM(B6:N6)</f>
        <v>12081</v>
      </c>
    </row>
    <row r="7" spans="1:15" ht="16" x14ac:dyDescent="0.2">
      <c r="A7" s="205" t="s">
        <v>53</v>
      </c>
      <c r="B7" s="203">
        <v>0</v>
      </c>
      <c r="C7" s="203">
        <v>0</v>
      </c>
      <c r="D7" s="203">
        <v>0</v>
      </c>
      <c r="E7" s="203">
        <v>0</v>
      </c>
      <c r="F7" s="203">
        <v>0</v>
      </c>
      <c r="G7" s="203">
        <v>1004</v>
      </c>
      <c r="H7" s="203">
        <v>0</v>
      </c>
      <c r="I7" s="203">
        <v>10</v>
      </c>
      <c r="J7" s="203">
        <v>0</v>
      </c>
      <c r="K7" s="203">
        <v>0</v>
      </c>
      <c r="L7" s="203">
        <v>0</v>
      </c>
      <c r="M7" s="203">
        <v>0</v>
      </c>
      <c r="N7" s="203">
        <f t="shared" ref="N7:N13" si="0">+J7+L7</f>
        <v>0</v>
      </c>
      <c r="O7" s="204">
        <f>SUM(B7:L7)</f>
        <v>1014</v>
      </c>
    </row>
    <row r="8" spans="1:15" ht="16" x14ac:dyDescent="0.2">
      <c r="A8" s="205" t="s">
        <v>51</v>
      </c>
      <c r="B8" s="203">
        <v>0</v>
      </c>
      <c r="C8" s="203">
        <v>0</v>
      </c>
      <c r="D8" s="203">
        <v>0</v>
      </c>
      <c r="E8" s="203">
        <v>0</v>
      </c>
      <c r="F8" s="203">
        <v>0</v>
      </c>
      <c r="G8" s="203">
        <v>0</v>
      </c>
      <c r="H8" s="203">
        <v>167</v>
      </c>
      <c r="I8" s="203">
        <v>8</v>
      </c>
      <c r="J8" s="203">
        <v>1</v>
      </c>
      <c r="K8" s="203">
        <v>0</v>
      </c>
      <c r="L8" s="203">
        <v>0</v>
      </c>
      <c r="M8" s="203">
        <v>0</v>
      </c>
      <c r="N8" s="203">
        <f t="shared" si="0"/>
        <v>1</v>
      </c>
      <c r="O8" s="204">
        <f>SUM(B8:L8)</f>
        <v>176</v>
      </c>
    </row>
    <row r="9" spans="1:15" ht="16" x14ac:dyDescent="0.2">
      <c r="A9" s="205" t="s">
        <v>4</v>
      </c>
      <c r="B9" s="203">
        <v>146</v>
      </c>
      <c r="C9" s="203">
        <v>348</v>
      </c>
      <c r="D9" s="203">
        <v>124</v>
      </c>
      <c r="E9" s="203">
        <v>93</v>
      </c>
      <c r="F9" s="203">
        <v>40</v>
      </c>
      <c r="G9" s="203">
        <v>60</v>
      </c>
      <c r="H9" s="203">
        <v>12</v>
      </c>
      <c r="I9" s="203">
        <v>51</v>
      </c>
      <c r="J9" s="203">
        <v>2</v>
      </c>
      <c r="K9" s="203">
        <v>0</v>
      </c>
      <c r="L9" s="203">
        <v>0</v>
      </c>
      <c r="M9" s="203">
        <v>0</v>
      </c>
      <c r="N9" s="203">
        <f t="shared" si="0"/>
        <v>2</v>
      </c>
      <c r="O9" s="204">
        <f>SUM(B9:M9)</f>
        <v>876</v>
      </c>
    </row>
    <row r="10" spans="1:15" ht="16" x14ac:dyDescent="0.2">
      <c r="A10" s="205" t="s">
        <v>99</v>
      </c>
      <c r="B10" s="203">
        <v>109</v>
      </c>
      <c r="C10" s="203">
        <v>278</v>
      </c>
      <c r="D10" s="203">
        <v>98</v>
      </c>
      <c r="E10" s="203">
        <v>102</v>
      </c>
      <c r="F10" s="203">
        <v>0</v>
      </c>
      <c r="G10" s="203">
        <v>4</v>
      </c>
      <c r="H10" s="203">
        <v>7</v>
      </c>
      <c r="I10" s="203">
        <v>38</v>
      </c>
      <c r="J10" s="203">
        <v>4</v>
      </c>
      <c r="K10" s="203">
        <v>5</v>
      </c>
      <c r="L10" s="203">
        <v>8</v>
      </c>
      <c r="M10" s="203">
        <v>0</v>
      </c>
      <c r="N10" s="203">
        <f t="shared" si="0"/>
        <v>12</v>
      </c>
      <c r="O10" s="204">
        <f>SUM(B10:L10)</f>
        <v>653</v>
      </c>
    </row>
    <row r="11" spans="1:15" ht="16" x14ac:dyDescent="0.2">
      <c r="A11" s="205" t="s">
        <v>54</v>
      </c>
      <c r="B11" s="203">
        <v>0</v>
      </c>
      <c r="C11" s="203">
        <v>21</v>
      </c>
      <c r="D11" s="203">
        <v>2</v>
      </c>
      <c r="E11" s="203">
        <v>12</v>
      </c>
      <c r="F11" s="203">
        <v>31</v>
      </c>
      <c r="G11" s="203">
        <v>43</v>
      </c>
      <c r="H11" s="203">
        <v>1</v>
      </c>
      <c r="I11" s="203">
        <v>5</v>
      </c>
      <c r="J11" s="203">
        <v>0</v>
      </c>
      <c r="K11" s="203">
        <v>1</v>
      </c>
      <c r="L11" s="203">
        <v>0</v>
      </c>
      <c r="M11" s="203">
        <v>0</v>
      </c>
      <c r="N11" s="203">
        <f t="shared" si="0"/>
        <v>0</v>
      </c>
      <c r="O11" s="204">
        <f>SUM(B11:M11)</f>
        <v>116</v>
      </c>
    </row>
    <row r="12" spans="1:15" ht="16" x14ac:dyDescent="0.2">
      <c r="A12" s="205" t="s">
        <v>98</v>
      </c>
      <c r="B12" s="203">
        <v>0</v>
      </c>
      <c r="C12" s="203">
        <v>0</v>
      </c>
      <c r="D12" s="203">
        <v>81</v>
      </c>
      <c r="E12" s="203">
        <v>0</v>
      </c>
      <c r="F12" s="203">
        <v>0</v>
      </c>
      <c r="G12" s="203">
        <v>0</v>
      </c>
      <c r="H12" s="203">
        <v>0</v>
      </c>
      <c r="I12" s="203">
        <v>4</v>
      </c>
      <c r="J12" s="203">
        <v>0</v>
      </c>
      <c r="K12" s="203">
        <v>0</v>
      </c>
      <c r="L12" s="203">
        <v>0</v>
      </c>
      <c r="M12" s="203">
        <v>0</v>
      </c>
      <c r="N12" s="203">
        <f t="shared" si="0"/>
        <v>0</v>
      </c>
      <c r="O12" s="204">
        <f>SUM(B12:L12)</f>
        <v>85</v>
      </c>
    </row>
    <row r="13" spans="1:15" ht="16" x14ac:dyDescent="0.2">
      <c r="A13" s="205" t="s">
        <v>55</v>
      </c>
      <c r="B13" s="203">
        <v>0</v>
      </c>
      <c r="C13" s="203">
        <v>0</v>
      </c>
      <c r="D13" s="203">
        <v>0</v>
      </c>
      <c r="E13" s="203">
        <v>0</v>
      </c>
      <c r="F13" s="203">
        <v>0</v>
      </c>
      <c r="G13" s="203">
        <v>0</v>
      </c>
      <c r="H13" s="203">
        <v>0</v>
      </c>
      <c r="I13" s="203">
        <v>8</v>
      </c>
      <c r="J13" s="203">
        <v>0</v>
      </c>
      <c r="K13" s="203">
        <v>89</v>
      </c>
      <c r="L13" s="203">
        <v>0</v>
      </c>
      <c r="M13" s="203">
        <v>0</v>
      </c>
      <c r="N13" s="203">
        <f t="shared" si="0"/>
        <v>0</v>
      </c>
      <c r="O13" s="204">
        <f>SUM(B13:M13)</f>
        <v>97</v>
      </c>
    </row>
    <row r="14" spans="1:15" ht="16" x14ac:dyDescent="0.2">
      <c r="A14" s="205" t="s">
        <v>50</v>
      </c>
      <c r="B14" s="203">
        <v>0</v>
      </c>
      <c r="C14" s="203">
        <v>14</v>
      </c>
      <c r="D14" s="203">
        <v>4</v>
      </c>
      <c r="E14" s="203">
        <v>0</v>
      </c>
      <c r="F14" s="203">
        <v>0</v>
      </c>
      <c r="G14" s="203">
        <v>2</v>
      </c>
      <c r="H14" s="203">
        <v>0</v>
      </c>
      <c r="I14" s="203">
        <v>3</v>
      </c>
      <c r="J14" s="203">
        <v>0</v>
      </c>
      <c r="K14" s="203">
        <v>9</v>
      </c>
      <c r="L14" s="203">
        <v>0</v>
      </c>
      <c r="M14" s="203">
        <v>0</v>
      </c>
      <c r="N14" s="203">
        <f t="shared" ref="N14:N18" si="1">+J14+L14</f>
        <v>0</v>
      </c>
      <c r="O14" s="204">
        <f t="shared" ref="O14:O16" si="2">SUM(B14:L14)</f>
        <v>32</v>
      </c>
    </row>
    <row r="15" spans="1:15" ht="16" x14ac:dyDescent="0.2">
      <c r="A15" s="205" t="s">
        <v>57</v>
      </c>
      <c r="B15" s="203">
        <v>6.33</v>
      </c>
      <c r="C15" s="203">
        <v>0</v>
      </c>
      <c r="D15" s="203">
        <v>44.58</v>
      </c>
      <c r="E15" s="203">
        <v>0</v>
      </c>
      <c r="F15" s="203">
        <v>0</v>
      </c>
      <c r="G15" s="203">
        <v>0</v>
      </c>
      <c r="H15" s="203">
        <v>0</v>
      </c>
      <c r="I15" s="203">
        <v>0</v>
      </c>
      <c r="J15" s="203">
        <v>0</v>
      </c>
      <c r="K15" s="203">
        <v>0</v>
      </c>
      <c r="L15" s="203">
        <v>0</v>
      </c>
      <c r="M15" s="203">
        <v>0</v>
      </c>
      <c r="N15" s="203">
        <f>+J15+L15</f>
        <v>0</v>
      </c>
      <c r="O15" s="204">
        <f>SUM(B15:L15)</f>
        <v>50.91</v>
      </c>
    </row>
    <row r="16" spans="1:15" ht="16" x14ac:dyDescent="0.2">
      <c r="A16" s="205" t="s">
        <v>52</v>
      </c>
      <c r="B16" s="203">
        <v>0</v>
      </c>
      <c r="C16" s="203">
        <v>0</v>
      </c>
      <c r="D16" s="203">
        <v>0</v>
      </c>
      <c r="E16" s="203">
        <v>0</v>
      </c>
      <c r="F16" s="203">
        <v>0</v>
      </c>
      <c r="G16" s="203">
        <v>0</v>
      </c>
      <c r="H16" s="203">
        <v>0</v>
      </c>
      <c r="I16" s="203">
        <v>2</v>
      </c>
      <c r="J16" s="203">
        <v>0</v>
      </c>
      <c r="K16" s="203">
        <v>0</v>
      </c>
      <c r="L16" s="203">
        <v>0</v>
      </c>
      <c r="M16" s="203">
        <v>0</v>
      </c>
      <c r="N16" s="203">
        <f t="shared" si="1"/>
        <v>0</v>
      </c>
      <c r="O16" s="204">
        <f t="shared" si="2"/>
        <v>2</v>
      </c>
    </row>
    <row r="17" spans="1:15" ht="16" x14ac:dyDescent="0.2">
      <c r="A17" s="205" t="s">
        <v>588</v>
      </c>
      <c r="B17" s="203">
        <v>0</v>
      </c>
      <c r="C17" s="203">
        <v>0</v>
      </c>
      <c r="D17" s="203">
        <v>4</v>
      </c>
      <c r="E17" s="203">
        <v>0</v>
      </c>
      <c r="F17" s="203">
        <v>0</v>
      </c>
      <c r="G17" s="203">
        <v>0</v>
      </c>
      <c r="H17" s="203">
        <v>0</v>
      </c>
      <c r="I17" s="203">
        <v>0</v>
      </c>
      <c r="J17" s="203">
        <v>0</v>
      </c>
      <c r="K17" s="203">
        <v>0</v>
      </c>
      <c r="L17" s="203">
        <v>0</v>
      </c>
      <c r="M17" s="203">
        <v>0</v>
      </c>
      <c r="N17" s="203">
        <f>+J17+L17</f>
        <v>0</v>
      </c>
      <c r="O17" s="204">
        <f>SUM(B17:M17)</f>
        <v>4</v>
      </c>
    </row>
    <row r="18" spans="1:15" ht="17" thickBot="1" x14ac:dyDescent="0.25">
      <c r="A18" s="205" t="s">
        <v>56</v>
      </c>
      <c r="B18" s="203">
        <v>2</v>
      </c>
      <c r="C18" s="203">
        <v>0</v>
      </c>
      <c r="D18" s="203">
        <v>0</v>
      </c>
      <c r="E18" s="203">
        <v>0</v>
      </c>
      <c r="F18" s="203">
        <v>0</v>
      </c>
      <c r="G18" s="203">
        <v>0</v>
      </c>
      <c r="H18" s="203">
        <v>0</v>
      </c>
      <c r="I18" s="203">
        <v>2</v>
      </c>
      <c r="J18" s="203">
        <v>0</v>
      </c>
      <c r="K18" s="203">
        <v>0</v>
      </c>
      <c r="L18" s="203">
        <v>0</v>
      </c>
      <c r="M18" s="203">
        <v>0</v>
      </c>
      <c r="N18" s="203">
        <f t="shared" si="1"/>
        <v>0</v>
      </c>
      <c r="O18" s="204">
        <f>SUM(B18:M18)</f>
        <v>4</v>
      </c>
    </row>
    <row r="19" spans="1:15" ht="18" thickTop="1" thickBot="1" x14ac:dyDescent="0.25">
      <c r="A19" s="206"/>
      <c r="B19" s="206">
        <f t="shared" ref="B19:O19" si="3">SUM(B6:B18)</f>
        <v>2241.33</v>
      </c>
      <c r="C19" s="206">
        <f t="shared" si="3"/>
        <v>3774</v>
      </c>
      <c r="D19" s="206">
        <f t="shared" si="3"/>
        <v>3722.58</v>
      </c>
      <c r="E19" s="206">
        <f t="shared" si="3"/>
        <v>981</v>
      </c>
      <c r="F19" s="206">
        <f t="shared" si="3"/>
        <v>132</v>
      </c>
      <c r="G19" s="206">
        <f t="shared" si="3"/>
        <v>1221</v>
      </c>
      <c r="H19" s="206">
        <f t="shared" si="3"/>
        <v>330</v>
      </c>
      <c r="I19" s="206">
        <f t="shared" si="3"/>
        <v>1094</v>
      </c>
      <c r="J19" s="206">
        <f t="shared" si="3"/>
        <v>21</v>
      </c>
      <c r="K19" s="206">
        <f t="shared" si="3"/>
        <v>118</v>
      </c>
      <c r="L19" s="206">
        <f t="shared" si="3"/>
        <v>8</v>
      </c>
      <c r="M19" s="206">
        <f t="shared" si="3"/>
        <v>24</v>
      </c>
      <c r="N19" s="206">
        <f t="shared" si="3"/>
        <v>1539</v>
      </c>
      <c r="O19" s="206">
        <f t="shared" si="3"/>
        <v>15190.91</v>
      </c>
    </row>
  </sheetData>
  <mergeCells count="3">
    <mergeCell ref="A1:O1"/>
    <mergeCell ref="A2:O2"/>
    <mergeCell ref="A3:O3"/>
  </mergeCells>
  <hyperlinks>
    <hyperlink ref="A1:O1" location="Index!A1" display="Zurück zum Index" xr:uid="{D1D7FD8D-DE01-4FF5-B420-CB309B9AF821}"/>
  </hyperlinks>
  <pageMargins left="0.7" right="0.7" top="0.78740157499999996" bottom="0.78740157499999996"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B26D6-C4A8-4379-B78F-877FDFDFB439}">
  <dimension ref="A1:N10"/>
  <sheetViews>
    <sheetView showGridLines="0" topLeftCell="A2" zoomScaleNormal="100" workbookViewId="0">
      <selection activeCell="H8" sqref="H8"/>
    </sheetView>
  </sheetViews>
  <sheetFormatPr baseColWidth="10" defaultColWidth="10.6640625" defaultRowHeight="15" x14ac:dyDescent="0.2"/>
  <cols>
    <col min="1" max="1" width="55.33203125" style="90" customWidth="1"/>
    <col min="2" max="14" width="12.1640625" style="90" customWidth="1"/>
    <col min="15" max="16384" width="10.6640625" style="90"/>
  </cols>
  <sheetData>
    <row r="1" spans="1:14" s="15" customFormat="1" ht="15" customHeight="1" x14ac:dyDescent="0.2">
      <c r="A1" s="273" t="s">
        <v>100</v>
      </c>
      <c r="B1" s="274"/>
      <c r="C1" s="274"/>
      <c r="D1" s="274"/>
      <c r="E1" s="274"/>
      <c r="F1" s="274"/>
      <c r="G1" s="274"/>
      <c r="H1" s="274"/>
      <c r="I1" s="274"/>
      <c r="J1" s="274"/>
      <c r="K1" s="274"/>
      <c r="L1" s="274"/>
      <c r="M1" s="274"/>
      <c r="N1" s="274"/>
    </row>
    <row r="2" spans="1:14" ht="16.25" customHeight="1" x14ac:dyDescent="0.25">
      <c r="A2" s="269" t="s">
        <v>443</v>
      </c>
      <c r="B2" s="270"/>
      <c r="C2" s="270"/>
      <c r="D2" s="270"/>
      <c r="E2" s="270"/>
      <c r="F2" s="270"/>
      <c r="G2" s="270"/>
      <c r="H2" s="270"/>
      <c r="I2" s="270"/>
      <c r="J2" s="270"/>
      <c r="K2" s="270"/>
      <c r="L2" s="270"/>
      <c r="M2" s="270"/>
      <c r="N2" s="270"/>
    </row>
    <row r="3" spans="1:14" ht="15" customHeight="1" x14ac:dyDescent="0.2">
      <c r="A3" s="275" t="s">
        <v>447</v>
      </c>
      <c r="B3" s="270"/>
      <c r="C3" s="270"/>
      <c r="D3" s="270"/>
      <c r="E3" s="270"/>
      <c r="F3" s="270"/>
      <c r="G3" s="270"/>
      <c r="H3" s="270"/>
      <c r="I3" s="270"/>
      <c r="J3" s="270"/>
      <c r="K3" s="270"/>
      <c r="L3" s="270"/>
      <c r="M3" s="270"/>
      <c r="N3" s="270"/>
    </row>
    <row r="4" spans="1:14" ht="16" x14ac:dyDescent="0.2">
      <c r="A4" s="14"/>
      <c r="B4" s="14"/>
      <c r="C4" s="14"/>
      <c r="D4" s="14"/>
      <c r="E4" s="14"/>
      <c r="F4" s="14"/>
      <c r="G4" s="14"/>
      <c r="H4" s="14"/>
      <c r="I4" s="14"/>
      <c r="J4" s="14"/>
      <c r="K4" s="14"/>
      <c r="L4" s="14"/>
      <c r="M4" s="14"/>
      <c r="N4" s="15"/>
    </row>
    <row r="5" spans="1:14" ht="72" x14ac:dyDescent="0.2">
      <c r="A5" s="21" t="s">
        <v>40</v>
      </c>
      <c r="B5" s="22" t="s">
        <v>2</v>
      </c>
      <c r="C5" s="22" t="s">
        <v>41</v>
      </c>
      <c r="D5" s="22" t="s">
        <v>1</v>
      </c>
      <c r="E5" s="22" t="s">
        <v>42</v>
      </c>
      <c r="F5" s="22" t="s">
        <v>43</v>
      </c>
      <c r="G5" s="22" t="s">
        <v>104</v>
      </c>
      <c r="H5" s="22" t="s">
        <v>44</v>
      </c>
      <c r="I5" s="22" t="s">
        <v>45</v>
      </c>
      <c r="J5" s="22" t="s">
        <v>46</v>
      </c>
      <c r="K5" s="22" t="s">
        <v>47</v>
      </c>
      <c r="L5" s="22" t="s">
        <v>446</v>
      </c>
      <c r="M5" s="22" t="s">
        <v>3</v>
      </c>
      <c r="N5" s="22" t="s">
        <v>48</v>
      </c>
    </row>
    <row r="6" spans="1:14" ht="17" x14ac:dyDescent="0.2">
      <c r="A6" s="207" t="s">
        <v>4</v>
      </c>
      <c r="B6" s="96"/>
      <c r="C6" s="96"/>
      <c r="D6" s="96"/>
      <c r="E6" s="96"/>
      <c r="F6" s="96"/>
      <c r="G6" s="96"/>
      <c r="H6" s="96"/>
      <c r="I6" s="96"/>
      <c r="J6" s="96"/>
      <c r="K6" s="97"/>
      <c r="L6" s="97"/>
      <c r="M6" s="97"/>
      <c r="N6" s="98">
        <f>SUM(B6:M6)</f>
        <v>0</v>
      </c>
    </row>
    <row r="7" spans="1:14" ht="17" x14ac:dyDescent="0.2">
      <c r="A7" s="207" t="s">
        <v>53</v>
      </c>
      <c r="B7" s="208"/>
      <c r="C7" s="208"/>
      <c r="D7" s="208">
        <v>3</v>
      </c>
      <c r="E7" s="208">
        <v>8</v>
      </c>
      <c r="F7" s="208">
        <v>52</v>
      </c>
      <c r="G7" s="208">
        <v>75</v>
      </c>
      <c r="H7" s="208">
        <v>1</v>
      </c>
      <c r="I7" s="208">
        <v>8</v>
      </c>
      <c r="J7" s="208"/>
      <c r="K7" s="208"/>
      <c r="L7" s="100"/>
      <c r="M7" s="100"/>
      <c r="N7" s="101">
        <f>SUM(B7:M7)</f>
        <v>147</v>
      </c>
    </row>
    <row r="8" spans="1:14" ht="17" x14ac:dyDescent="0.2">
      <c r="A8" s="207" t="s">
        <v>51</v>
      </c>
      <c r="B8" s="208"/>
      <c r="C8" s="208"/>
      <c r="D8" s="208"/>
      <c r="E8" s="208"/>
      <c r="F8" s="208"/>
      <c r="G8" s="208"/>
      <c r="H8" s="208">
        <v>75</v>
      </c>
      <c r="I8" s="208"/>
      <c r="J8" s="208"/>
      <c r="K8" s="208"/>
      <c r="L8" s="100"/>
      <c r="M8" s="100"/>
      <c r="N8" s="101">
        <f>SUM(B8:M8)</f>
        <v>75</v>
      </c>
    </row>
    <row r="9" spans="1:14" ht="18" thickBot="1" x14ac:dyDescent="0.25">
      <c r="A9" s="207" t="s">
        <v>55</v>
      </c>
      <c r="B9" s="208"/>
      <c r="C9" s="208"/>
      <c r="D9" s="208"/>
      <c r="E9" s="208"/>
      <c r="F9" s="208">
        <v>1</v>
      </c>
      <c r="G9" s="208"/>
      <c r="H9" s="208"/>
      <c r="I9" s="208">
        <v>1</v>
      </c>
      <c r="J9" s="208"/>
      <c r="K9" s="208">
        <v>14</v>
      </c>
      <c r="L9" s="100"/>
      <c r="M9" s="100"/>
      <c r="N9" s="101">
        <f>SUM(B9:M9)</f>
        <v>16</v>
      </c>
    </row>
    <row r="10" spans="1:14" ht="19" thickTop="1" thickBot="1" x14ac:dyDescent="0.25">
      <c r="A10" s="102" t="s">
        <v>27</v>
      </c>
      <c r="B10" s="103">
        <f t="shared" ref="B10:N10" si="0">SUM(B6:B9)</f>
        <v>0</v>
      </c>
      <c r="C10" s="103">
        <f t="shared" si="0"/>
        <v>0</v>
      </c>
      <c r="D10" s="103">
        <f t="shared" si="0"/>
        <v>3</v>
      </c>
      <c r="E10" s="103">
        <f t="shared" si="0"/>
        <v>8</v>
      </c>
      <c r="F10" s="103">
        <f t="shared" si="0"/>
        <v>53</v>
      </c>
      <c r="G10" s="103">
        <f t="shared" si="0"/>
        <v>75</v>
      </c>
      <c r="H10" s="103">
        <f t="shared" si="0"/>
        <v>76</v>
      </c>
      <c r="I10" s="103">
        <f t="shared" si="0"/>
        <v>9</v>
      </c>
      <c r="J10" s="103">
        <f t="shared" si="0"/>
        <v>0</v>
      </c>
      <c r="K10" s="103">
        <f t="shared" si="0"/>
        <v>14</v>
      </c>
      <c r="L10" s="103">
        <f t="shared" si="0"/>
        <v>0</v>
      </c>
      <c r="M10" s="103">
        <f t="shared" si="0"/>
        <v>0</v>
      </c>
      <c r="N10" s="103">
        <f t="shared" si="0"/>
        <v>238</v>
      </c>
    </row>
  </sheetData>
  <mergeCells count="3">
    <mergeCell ref="A1:N1"/>
    <mergeCell ref="A2:N2"/>
    <mergeCell ref="A3:N3"/>
  </mergeCells>
  <hyperlinks>
    <hyperlink ref="A1:N1" location="Index!A1" display="Zurück zum Index" xr:uid="{560A9BA8-E0C1-4169-8E23-F87B0DA5FBF3}"/>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CC933-820C-410D-80FA-BBD32B442C05}">
  <dimension ref="A1:M19"/>
  <sheetViews>
    <sheetView showGridLines="0" zoomScaleNormal="100" workbookViewId="0">
      <selection activeCell="A18" sqref="A18"/>
    </sheetView>
  </sheetViews>
  <sheetFormatPr baseColWidth="10" defaultColWidth="10.6640625" defaultRowHeight="15" x14ac:dyDescent="0.2"/>
  <cols>
    <col min="1" max="1" width="56.5" style="90" bestFit="1" customWidth="1"/>
    <col min="2" max="13" width="12.1640625" style="90" customWidth="1"/>
    <col min="14" max="16384" width="10.6640625" style="90"/>
  </cols>
  <sheetData>
    <row r="1" spans="1:13" s="15" customFormat="1" ht="15" customHeight="1" x14ac:dyDescent="0.2">
      <c r="A1" s="87" t="s">
        <v>100</v>
      </c>
      <c r="B1" s="174"/>
      <c r="C1" s="174"/>
      <c r="D1" s="174"/>
      <c r="E1" s="174"/>
      <c r="F1" s="174"/>
      <c r="G1" s="174"/>
      <c r="H1" s="174"/>
      <c r="I1" s="174"/>
      <c r="J1" s="174"/>
      <c r="K1" s="174"/>
      <c r="L1" s="174"/>
      <c r="M1" s="174"/>
    </row>
    <row r="2" spans="1:13" ht="16.25" customHeight="1" x14ac:dyDescent="0.25">
      <c r="A2" s="269" t="s">
        <v>443</v>
      </c>
      <c r="B2" s="270"/>
      <c r="C2" s="270"/>
      <c r="D2" s="270"/>
      <c r="E2" s="270"/>
      <c r="F2" s="270"/>
      <c r="G2" s="270"/>
      <c r="H2" s="270"/>
      <c r="I2" s="270"/>
      <c r="J2" s="270"/>
      <c r="K2" s="270"/>
      <c r="L2" s="270"/>
      <c r="M2" s="270"/>
    </row>
    <row r="3" spans="1:13" ht="15" customHeight="1" x14ac:dyDescent="0.2">
      <c r="A3" s="271" t="s">
        <v>448</v>
      </c>
      <c r="B3" s="272"/>
      <c r="C3" s="272"/>
      <c r="D3" s="272"/>
      <c r="E3" s="272"/>
      <c r="F3" s="272"/>
      <c r="G3" s="272"/>
      <c r="H3" s="272"/>
      <c r="I3" s="272"/>
      <c r="J3" s="272"/>
      <c r="K3" s="272"/>
      <c r="L3" s="272"/>
      <c r="M3" s="272"/>
    </row>
    <row r="4" spans="1:13" ht="16" x14ac:dyDescent="0.2">
      <c r="A4" s="14"/>
      <c r="B4" s="14"/>
      <c r="C4" s="14"/>
      <c r="D4" s="14"/>
      <c r="E4" s="14"/>
      <c r="F4" s="14"/>
      <c r="G4" s="14"/>
      <c r="H4" s="14"/>
      <c r="I4" s="14"/>
      <c r="J4" s="14"/>
      <c r="K4" s="14"/>
      <c r="L4" s="14"/>
      <c r="M4" s="15"/>
    </row>
    <row r="5" spans="1:13" ht="54" x14ac:dyDescent="0.2">
      <c r="A5" s="21" t="s">
        <v>40</v>
      </c>
      <c r="B5" s="22" t="s">
        <v>41</v>
      </c>
      <c r="C5" s="22" t="s">
        <v>268</v>
      </c>
      <c r="D5" s="22" t="s">
        <v>42</v>
      </c>
      <c r="E5" s="22" t="s">
        <v>358</v>
      </c>
      <c r="F5" s="22" t="s">
        <v>104</v>
      </c>
      <c r="G5" s="22" t="s">
        <v>44</v>
      </c>
      <c r="H5" s="22" t="s">
        <v>359</v>
      </c>
      <c r="I5" s="22" t="s">
        <v>46</v>
      </c>
      <c r="J5" s="22" t="s">
        <v>360</v>
      </c>
      <c r="K5" s="22" t="s">
        <v>446</v>
      </c>
      <c r="L5" s="22" t="s">
        <v>3</v>
      </c>
      <c r="M5" s="91" t="s">
        <v>48</v>
      </c>
    </row>
    <row r="6" spans="1:13" ht="17" x14ac:dyDescent="0.2">
      <c r="A6" s="104" t="s">
        <v>49</v>
      </c>
      <c r="B6" s="105">
        <v>370</v>
      </c>
      <c r="C6" s="105"/>
      <c r="D6" s="105">
        <v>116</v>
      </c>
      <c r="E6" s="105"/>
      <c r="F6" s="105"/>
      <c r="G6" s="105"/>
      <c r="H6" s="105"/>
      <c r="I6" s="105"/>
      <c r="J6" s="105"/>
      <c r="K6" s="105">
        <v>24</v>
      </c>
      <c r="L6" s="105">
        <v>312</v>
      </c>
      <c r="M6" s="98">
        <f t="shared" ref="M6:M18" si="0">SUM(B6:L6)</f>
        <v>822</v>
      </c>
    </row>
    <row r="7" spans="1:13" ht="17" x14ac:dyDescent="0.2">
      <c r="A7" s="99" t="s">
        <v>53</v>
      </c>
      <c r="B7" s="105"/>
      <c r="C7" s="105"/>
      <c r="D7" s="105"/>
      <c r="E7" s="105"/>
      <c r="F7" s="105"/>
      <c r="G7" s="105"/>
      <c r="H7" s="105"/>
      <c r="I7" s="105"/>
      <c r="J7" s="105"/>
      <c r="K7" s="105"/>
      <c r="L7" s="105">
        <v>13</v>
      </c>
      <c r="M7" s="98">
        <f t="shared" si="0"/>
        <v>13</v>
      </c>
    </row>
    <row r="8" spans="1:13" ht="17" x14ac:dyDescent="0.2">
      <c r="A8" s="99" t="s">
        <v>51</v>
      </c>
      <c r="B8" s="105"/>
      <c r="C8" s="105"/>
      <c r="D8" s="105"/>
      <c r="E8" s="105"/>
      <c r="F8" s="105"/>
      <c r="G8" s="105"/>
      <c r="H8" s="105"/>
      <c r="I8" s="105"/>
      <c r="J8" s="105"/>
      <c r="K8" s="105"/>
      <c r="L8" s="105">
        <v>9</v>
      </c>
      <c r="M8" s="98">
        <f t="shared" si="0"/>
        <v>9</v>
      </c>
    </row>
    <row r="9" spans="1:13" ht="17" x14ac:dyDescent="0.2">
      <c r="A9" s="99" t="s">
        <v>4</v>
      </c>
      <c r="B9" s="105"/>
      <c r="C9" s="105"/>
      <c r="D9" s="105"/>
      <c r="E9" s="105"/>
      <c r="F9" s="105"/>
      <c r="G9" s="105"/>
      <c r="H9" s="105"/>
      <c r="I9" s="105"/>
      <c r="J9" s="105"/>
      <c r="K9" s="105"/>
      <c r="L9" s="105"/>
      <c r="M9" s="98">
        <f t="shared" si="0"/>
        <v>0</v>
      </c>
    </row>
    <row r="10" spans="1:13" ht="17" x14ac:dyDescent="0.2">
      <c r="A10" s="99" t="s">
        <v>99</v>
      </c>
      <c r="B10" s="105"/>
      <c r="C10" s="105"/>
      <c r="D10" s="105"/>
      <c r="E10" s="105"/>
      <c r="F10" s="105"/>
      <c r="G10" s="105"/>
      <c r="H10" s="105"/>
      <c r="I10" s="105"/>
      <c r="J10" s="105"/>
      <c r="K10" s="105"/>
      <c r="L10" s="105">
        <v>3</v>
      </c>
      <c r="M10" s="98">
        <f t="shared" si="0"/>
        <v>3</v>
      </c>
    </row>
    <row r="11" spans="1:13" ht="17" x14ac:dyDescent="0.2">
      <c r="A11" s="99" t="s">
        <v>54</v>
      </c>
      <c r="B11" s="105">
        <v>41</v>
      </c>
      <c r="C11" s="105"/>
      <c r="D11" s="105">
        <v>7</v>
      </c>
      <c r="E11" s="105"/>
      <c r="F11" s="105"/>
      <c r="G11" s="105"/>
      <c r="H11" s="105"/>
      <c r="I11" s="105"/>
      <c r="J11" s="105"/>
      <c r="K11" s="105"/>
      <c r="L11" s="105"/>
      <c r="M11" s="98">
        <f t="shared" si="0"/>
        <v>48</v>
      </c>
    </row>
    <row r="12" spans="1:13" ht="17" x14ac:dyDescent="0.2">
      <c r="A12" s="99" t="s">
        <v>98</v>
      </c>
      <c r="B12" s="105"/>
      <c r="C12" s="105"/>
      <c r="D12" s="105"/>
      <c r="E12" s="105"/>
      <c r="F12" s="105"/>
      <c r="G12" s="105"/>
      <c r="H12" s="105"/>
      <c r="I12" s="105"/>
      <c r="J12" s="105"/>
      <c r="K12" s="105"/>
      <c r="L12" s="105"/>
      <c r="M12" s="98">
        <f t="shared" si="0"/>
        <v>0</v>
      </c>
    </row>
    <row r="13" spans="1:13" ht="17" x14ac:dyDescent="0.2">
      <c r="A13" s="99" t="s">
        <v>55</v>
      </c>
      <c r="B13" s="105"/>
      <c r="C13" s="105"/>
      <c r="D13" s="105"/>
      <c r="E13" s="105"/>
      <c r="F13" s="105"/>
      <c r="G13" s="105"/>
      <c r="H13" s="105"/>
      <c r="I13" s="105"/>
      <c r="J13" s="105"/>
      <c r="K13" s="105"/>
      <c r="L13" s="105"/>
      <c r="M13" s="98">
        <f t="shared" si="0"/>
        <v>0</v>
      </c>
    </row>
    <row r="14" spans="1:13" ht="17" x14ac:dyDescent="0.2">
      <c r="A14" s="99" t="s">
        <v>50</v>
      </c>
      <c r="B14" s="105"/>
      <c r="C14" s="105"/>
      <c r="D14" s="105"/>
      <c r="E14" s="105"/>
      <c r="F14" s="105"/>
      <c r="G14" s="105"/>
      <c r="H14" s="105"/>
      <c r="I14" s="105"/>
      <c r="J14" s="105"/>
      <c r="K14" s="105"/>
      <c r="L14" s="105"/>
      <c r="M14" s="98">
        <f t="shared" si="0"/>
        <v>0</v>
      </c>
    </row>
    <row r="15" spans="1:13" ht="17" x14ac:dyDescent="0.2">
      <c r="A15" s="99" t="s">
        <v>57</v>
      </c>
      <c r="B15" s="105"/>
      <c r="C15" s="105"/>
      <c r="D15" s="105"/>
      <c r="E15" s="105"/>
      <c r="F15" s="105"/>
      <c r="G15" s="105"/>
      <c r="H15" s="105"/>
      <c r="I15" s="105"/>
      <c r="J15" s="105"/>
      <c r="K15" s="105"/>
      <c r="L15" s="105"/>
      <c r="M15" s="98">
        <f t="shared" si="0"/>
        <v>0</v>
      </c>
    </row>
    <row r="16" spans="1:13" ht="17" x14ac:dyDescent="0.2">
      <c r="A16" s="99" t="s">
        <v>52</v>
      </c>
      <c r="B16" s="105"/>
      <c r="C16" s="105"/>
      <c r="D16" s="105"/>
      <c r="E16" s="105"/>
      <c r="F16" s="105"/>
      <c r="G16" s="105"/>
      <c r="H16" s="105"/>
      <c r="I16" s="105"/>
      <c r="J16" s="105"/>
      <c r="K16" s="105"/>
      <c r="L16" s="105"/>
      <c r="M16" s="98">
        <f t="shared" si="0"/>
        <v>0</v>
      </c>
    </row>
    <row r="17" spans="1:13" ht="17" x14ac:dyDescent="0.2">
      <c r="A17" s="99" t="s">
        <v>588</v>
      </c>
      <c r="B17" s="105"/>
      <c r="C17" s="105"/>
      <c r="D17" s="105"/>
      <c r="E17" s="105"/>
      <c r="F17" s="105"/>
      <c r="G17" s="105"/>
      <c r="H17" s="105"/>
      <c r="I17" s="105"/>
      <c r="J17" s="105"/>
      <c r="K17" s="105"/>
      <c r="L17" s="105"/>
      <c r="M17" s="98">
        <f t="shared" si="0"/>
        <v>0</v>
      </c>
    </row>
    <row r="18" spans="1:13" ht="18" thickBot="1" x14ac:dyDescent="0.25">
      <c r="A18" s="99" t="s">
        <v>56</v>
      </c>
      <c r="B18" s="105"/>
      <c r="C18" s="105"/>
      <c r="D18" s="105"/>
      <c r="E18" s="105"/>
      <c r="F18" s="105"/>
      <c r="G18" s="105"/>
      <c r="H18" s="105"/>
      <c r="I18" s="105"/>
      <c r="J18" s="105"/>
      <c r="K18" s="105"/>
      <c r="L18" s="105"/>
      <c r="M18" s="98">
        <f t="shared" si="0"/>
        <v>0</v>
      </c>
    </row>
    <row r="19" spans="1:13" ht="19" thickTop="1" thickBot="1" x14ac:dyDescent="0.25">
      <c r="A19" s="102" t="s">
        <v>27</v>
      </c>
      <c r="B19" s="107">
        <f>SUM(B6:B18)</f>
        <v>411</v>
      </c>
      <c r="C19" s="107">
        <f t="shared" ref="C19:M19" si="1">SUM(C6:C18)</f>
        <v>0</v>
      </c>
      <c r="D19" s="107">
        <f>SUM(D6:D18)</f>
        <v>123</v>
      </c>
      <c r="E19" s="107">
        <f t="shared" si="1"/>
        <v>0</v>
      </c>
      <c r="F19" s="107">
        <f t="shared" si="1"/>
        <v>0</v>
      </c>
      <c r="G19" s="107">
        <f t="shared" si="1"/>
        <v>0</v>
      </c>
      <c r="H19" s="107">
        <f t="shared" si="1"/>
        <v>0</v>
      </c>
      <c r="I19" s="107">
        <f t="shared" si="1"/>
        <v>0</v>
      </c>
      <c r="J19" s="107">
        <f t="shared" si="1"/>
        <v>0</v>
      </c>
      <c r="K19" s="107"/>
      <c r="L19" s="107">
        <f>SUM(L6:L18)</f>
        <v>337</v>
      </c>
      <c r="M19" s="107">
        <f t="shared" si="1"/>
        <v>895</v>
      </c>
    </row>
  </sheetData>
  <mergeCells count="2">
    <mergeCell ref="A2:M2"/>
    <mergeCell ref="A3:M3"/>
  </mergeCells>
  <hyperlinks>
    <hyperlink ref="A1:M1" location="Index!A1" display="Zurück zum Index" xr:uid="{515DB5A9-F721-4471-BBA8-F9A8CA406638}"/>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BD714-1F01-F04E-8216-40E3FE1C37A3}">
  <dimension ref="A1:N32"/>
  <sheetViews>
    <sheetView showGridLines="0" zoomScaleNormal="100" workbookViewId="0">
      <selection sqref="A1:N1"/>
    </sheetView>
  </sheetViews>
  <sheetFormatPr baseColWidth="10" defaultColWidth="10.6640625" defaultRowHeight="15" x14ac:dyDescent="0.2"/>
  <cols>
    <col min="1" max="1" width="55.33203125" style="90" customWidth="1"/>
    <col min="2" max="14" width="12.1640625" style="90" customWidth="1"/>
    <col min="15" max="16384" width="10.6640625" style="90"/>
  </cols>
  <sheetData>
    <row r="1" spans="1:14" s="15" customFormat="1" ht="15" customHeight="1" x14ac:dyDescent="0.2">
      <c r="A1" s="273" t="s">
        <v>100</v>
      </c>
      <c r="B1" s="274"/>
      <c r="C1" s="274"/>
      <c r="D1" s="274"/>
      <c r="E1" s="274"/>
      <c r="F1" s="274"/>
      <c r="G1" s="274"/>
      <c r="H1" s="274"/>
      <c r="I1" s="274"/>
      <c r="J1" s="274"/>
      <c r="K1" s="274"/>
      <c r="L1" s="274"/>
      <c r="M1" s="274"/>
      <c r="N1" s="274"/>
    </row>
    <row r="2" spans="1:14" ht="16.25" customHeight="1" x14ac:dyDescent="0.25">
      <c r="A2" s="269" t="s">
        <v>443</v>
      </c>
      <c r="B2" s="270"/>
      <c r="C2" s="270"/>
      <c r="D2" s="270"/>
      <c r="E2" s="270"/>
      <c r="F2" s="270"/>
      <c r="G2" s="270"/>
      <c r="H2" s="270"/>
      <c r="I2" s="270"/>
      <c r="J2" s="270"/>
      <c r="K2" s="270"/>
      <c r="L2" s="270"/>
      <c r="M2" s="270"/>
      <c r="N2" s="270"/>
    </row>
    <row r="3" spans="1:14" ht="15" customHeight="1" x14ac:dyDescent="0.2">
      <c r="A3" s="275" t="s">
        <v>428</v>
      </c>
      <c r="B3" s="270"/>
      <c r="C3" s="270"/>
      <c r="D3" s="270"/>
      <c r="E3" s="270"/>
      <c r="F3" s="270"/>
      <c r="G3" s="270"/>
      <c r="H3" s="270"/>
      <c r="I3" s="270"/>
      <c r="J3" s="270"/>
      <c r="K3" s="270"/>
      <c r="L3" s="270"/>
      <c r="M3" s="270"/>
      <c r="N3" s="270"/>
    </row>
    <row r="4" spans="1:14" ht="16" x14ac:dyDescent="0.2">
      <c r="A4" s="14"/>
      <c r="B4" s="14"/>
      <c r="C4" s="14"/>
      <c r="D4" s="14"/>
      <c r="E4" s="14"/>
      <c r="F4" s="14"/>
      <c r="G4" s="14"/>
      <c r="H4" s="14"/>
      <c r="I4" s="14"/>
      <c r="J4" s="14"/>
      <c r="K4" s="14"/>
      <c r="L4" s="14"/>
      <c r="M4" s="14"/>
      <c r="N4" s="15"/>
    </row>
    <row r="5" spans="1:14" ht="72" customHeight="1" x14ac:dyDescent="0.2">
      <c r="A5" s="211" t="s">
        <v>40</v>
      </c>
      <c r="B5" s="212" t="s">
        <v>2</v>
      </c>
      <c r="C5" s="212" t="s">
        <v>41</v>
      </c>
      <c r="D5" s="212" t="s">
        <v>1</v>
      </c>
      <c r="E5" s="212" t="s">
        <v>42</v>
      </c>
      <c r="F5" s="212" t="s">
        <v>43</v>
      </c>
      <c r="G5" s="212" t="s">
        <v>104</v>
      </c>
      <c r="H5" s="212" t="s">
        <v>44</v>
      </c>
      <c r="I5" s="212" t="s">
        <v>45</v>
      </c>
      <c r="J5" s="212" t="s">
        <v>46</v>
      </c>
      <c r="K5" s="212" t="s">
        <v>47</v>
      </c>
      <c r="L5" s="212" t="s">
        <v>3</v>
      </c>
      <c r="M5" s="212" t="s">
        <v>362</v>
      </c>
      <c r="N5" s="212" t="s">
        <v>48</v>
      </c>
    </row>
    <row r="6" spans="1:14" ht="16" x14ac:dyDescent="0.2">
      <c r="A6" s="209" t="s">
        <v>49</v>
      </c>
      <c r="B6" s="213">
        <v>1897.25</v>
      </c>
      <c r="C6" s="213">
        <v>2873.5</v>
      </c>
      <c r="D6" s="213">
        <v>3224</v>
      </c>
      <c r="E6" s="213">
        <v>824.25</v>
      </c>
      <c r="F6" s="213">
        <v>64.75</v>
      </c>
      <c r="G6" s="213">
        <v>116.75</v>
      </c>
      <c r="H6" s="213">
        <v>137.5</v>
      </c>
      <c r="I6" s="213">
        <v>892</v>
      </c>
      <c r="J6" s="213">
        <v>12.25</v>
      </c>
      <c r="K6" s="213">
        <v>14.75</v>
      </c>
      <c r="L6" s="213">
        <v>24.5</v>
      </c>
      <c r="M6" s="213">
        <v>1436</v>
      </c>
      <c r="N6" s="214">
        <f>SUM(B6:M6)</f>
        <v>11517.5</v>
      </c>
    </row>
    <row r="7" spans="1:14" ht="16" x14ac:dyDescent="0.2">
      <c r="A7" s="210" t="s">
        <v>53</v>
      </c>
      <c r="B7" s="213"/>
      <c r="C7" s="213"/>
      <c r="D7" s="213"/>
      <c r="E7" s="213"/>
      <c r="F7" s="213"/>
      <c r="G7" s="213">
        <v>992</v>
      </c>
      <c r="H7" s="213"/>
      <c r="I7" s="213">
        <v>10.5</v>
      </c>
      <c r="J7" s="213"/>
      <c r="K7" s="213"/>
      <c r="L7" s="213"/>
      <c r="M7" s="213"/>
      <c r="N7" s="214">
        <f t="shared" ref="N7:N18" si="0">SUM(B7:L7)</f>
        <v>1002.5</v>
      </c>
    </row>
    <row r="8" spans="1:14" ht="16" x14ac:dyDescent="0.2">
      <c r="A8" s="210" t="s">
        <v>51</v>
      </c>
      <c r="B8" s="213"/>
      <c r="C8" s="213"/>
      <c r="D8" s="213"/>
      <c r="E8" s="213"/>
      <c r="F8" s="213"/>
      <c r="G8" s="213"/>
      <c r="H8" s="213">
        <v>150.25</v>
      </c>
      <c r="I8" s="213">
        <v>11.5</v>
      </c>
      <c r="J8" s="213">
        <v>1</v>
      </c>
      <c r="K8" s="213"/>
      <c r="L8" s="213"/>
      <c r="M8" s="213">
        <v>1</v>
      </c>
      <c r="N8" s="214">
        <f t="shared" si="0"/>
        <v>162.75</v>
      </c>
    </row>
    <row r="9" spans="1:14" ht="16" x14ac:dyDescent="0.2">
      <c r="A9" s="210" t="s">
        <v>4</v>
      </c>
      <c r="B9" s="213">
        <v>139</v>
      </c>
      <c r="C9" s="213">
        <v>354</v>
      </c>
      <c r="D9" s="213">
        <v>119</v>
      </c>
      <c r="E9" s="213">
        <v>80</v>
      </c>
      <c r="F9" s="213">
        <v>36</v>
      </c>
      <c r="G9" s="213">
        <v>51</v>
      </c>
      <c r="H9" s="213">
        <v>10</v>
      </c>
      <c r="I9" s="213">
        <v>45</v>
      </c>
      <c r="J9" s="213">
        <v>2</v>
      </c>
      <c r="K9" s="213"/>
      <c r="L9" s="213"/>
      <c r="M9" s="213">
        <v>2</v>
      </c>
      <c r="N9" s="214">
        <f t="shared" si="0"/>
        <v>836</v>
      </c>
    </row>
    <row r="10" spans="1:14" ht="16" x14ac:dyDescent="0.2">
      <c r="A10" s="210" t="s">
        <v>99</v>
      </c>
      <c r="B10" s="213">
        <v>102</v>
      </c>
      <c r="C10" s="213">
        <v>267.75</v>
      </c>
      <c r="D10" s="213">
        <v>92.25</v>
      </c>
      <c r="E10" s="213">
        <v>106</v>
      </c>
      <c r="F10" s="213"/>
      <c r="G10" s="213">
        <v>4</v>
      </c>
      <c r="H10" s="213">
        <v>7</v>
      </c>
      <c r="I10" s="213">
        <v>41.75</v>
      </c>
      <c r="J10" s="213">
        <v>4</v>
      </c>
      <c r="K10" s="213">
        <v>4.75</v>
      </c>
      <c r="L10" s="213">
        <v>9.5</v>
      </c>
      <c r="M10" s="213">
        <v>13.5</v>
      </c>
      <c r="N10" s="214">
        <f t="shared" si="0"/>
        <v>639</v>
      </c>
    </row>
    <row r="11" spans="1:14" ht="16" x14ac:dyDescent="0.2">
      <c r="A11" s="210" t="s">
        <v>54</v>
      </c>
      <c r="B11" s="213"/>
      <c r="C11" s="213">
        <v>22.75</v>
      </c>
      <c r="D11" s="213">
        <v>2</v>
      </c>
      <c r="E11" s="213">
        <v>11</v>
      </c>
      <c r="F11" s="213">
        <v>33.75</v>
      </c>
      <c r="G11" s="213">
        <v>43.5</v>
      </c>
      <c r="H11" s="213">
        <v>1</v>
      </c>
      <c r="I11" s="213">
        <v>6.75</v>
      </c>
      <c r="J11" s="213"/>
      <c r="K11" s="213">
        <v>1</v>
      </c>
      <c r="L11" s="213"/>
      <c r="M11" s="213"/>
      <c r="N11" s="214">
        <f t="shared" si="0"/>
        <v>121.75</v>
      </c>
    </row>
    <row r="12" spans="1:14" ht="16" x14ac:dyDescent="0.2">
      <c r="A12" s="210" t="s">
        <v>98</v>
      </c>
      <c r="B12" s="213"/>
      <c r="C12" s="213"/>
      <c r="D12" s="213">
        <v>76.25</v>
      </c>
      <c r="E12" s="213"/>
      <c r="F12" s="213"/>
      <c r="G12" s="213"/>
      <c r="H12" s="213"/>
      <c r="I12" s="213">
        <v>2.25</v>
      </c>
      <c r="J12" s="213"/>
      <c r="K12" s="213"/>
      <c r="L12" s="213"/>
      <c r="M12" s="213"/>
      <c r="N12" s="214">
        <f t="shared" si="0"/>
        <v>78.5</v>
      </c>
    </row>
    <row r="13" spans="1:14" ht="16" x14ac:dyDescent="0.2">
      <c r="A13" s="210" t="s">
        <v>55</v>
      </c>
      <c r="B13" s="213"/>
      <c r="C13" s="213"/>
      <c r="D13" s="213"/>
      <c r="E13" s="213"/>
      <c r="F13" s="213"/>
      <c r="G13" s="213"/>
      <c r="H13" s="213"/>
      <c r="I13" s="213">
        <v>7.75</v>
      </c>
      <c r="J13" s="213"/>
      <c r="K13" s="213">
        <v>83.5</v>
      </c>
      <c r="L13" s="213"/>
      <c r="M13" s="213"/>
      <c r="N13" s="214">
        <f t="shared" si="0"/>
        <v>91.25</v>
      </c>
    </row>
    <row r="14" spans="1:14" ht="16" x14ac:dyDescent="0.2">
      <c r="A14" s="210" t="s">
        <v>50</v>
      </c>
      <c r="B14" s="213"/>
      <c r="C14" s="213">
        <v>11</v>
      </c>
      <c r="D14" s="213">
        <v>4.25</v>
      </c>
      <c r="E14" s="213"/>
      <c r="F14" s="213"/>
      <c r="G14" s="213">
        <v>2</v>
      </c>
      <c r="H14" s="213"/>
      <c r="I14" s="213">
        <v>2.5</v>
      </c>
      <c r="J14" s="213"/>
      <c r="K14" s="213">
        <v>10</v>
      </c>
      <c r="L14" s="213"/>
      <c r="M14" s="213"/>
      <c r="N14" s="214">
        <f t="shared" si="0"/>
        <v>29.75</v>
      </c>
    </row>
    <row r="15" spans="1:14" ht="16" x14ac:dyDescent="0.2">
      <c r="A15" s="210" t="s">
        <v>57</v>
      </c>
      <c r="B15" s="213">
        <v>8.17</v>
      </c>
      <c r="C15" s="213"/>
      <c r="D15" s="213">
        <v>45.92</v>
      </c>
      <c r="E15" s="213"/>
      <c r="F15" s="213"/>
      <c r="G15" s="213"/>
      <c r="H15" s="213"/>
      <c r="I15" s="213"/>
      <c r="J15" s="213"/>
      <c r="K15" s="213"/>
      <c r="L15" s="213"/>
      <c r="M15" s="213"/>
      <c r="N15" s="214">
        <f t="shared" si="0"/>
        <v>54.09</v>
      </c>
    </row>
    <row r="16" spans="1:14" ht="16" x14ac:dyDescent="0.2">
      <c r="A16" s="210" t="s">
        <v>52</v>
      </c>
      <c r="B16" s="213"/>
      <c r="C16" s="213"/>
      <c r="D16" s="213"/>
      <c r="E16" s="213"/>
      <c r="F16" s="213"/>
      <c r="G16" s="213"/>
      <c r="H16" s="213"/>
      <c r="I16" s="213">
        <v>2</v>
      </c>
      <c r="J16" s="213"/>
      <c r="K16" s="213"/>
      <c r="L16" s="213"/>
      <c r="M16" s="213"/>
      <c r="N16" s="214">
        <f t="shared" si="0"/>
        <v>2</v>
      </c>
    </row>
    <row r="17" spans="1:14" ht="16" x14ac:dyDescent="0.2">
      <c r="A17" s="210" t="s">
        <v>58</v>
      </c>
      <c r="B17" s="213"/>
      <c r="C17" s="213"/>
      <c r="D17" s="213">
        <v>5</v>
      </c>
      <c r="E17" s="213"/>
      <c r="F17" s="213"/>
      <c r="G17" s="213"/>
      <c r="H17" s="213"/>
      <c r="I17" s="213"/>
      <c r="J17" s="213"/>
      <c r="K17" s="213"/>
      <c r="L17" s="213"/>
      <c r="M17" s="213"/>
      <c r="N17" s="214">
        <f t="shared" si="0"/>
        <v>5</v>
      </c>
    </row>
    <row r="18" spans="1:14" ht="17" thickBot="1" x14ac:dyDescent="0.25">
      <c r="A18" s="210" t="s">
        <v>56</v>
      </c>
      <c r="B18" s="213">
        <v>2</v>
      </c>
      <c r="C18" s="213"/>
      <c r="D18" s="213">
        <v>0</v>
      </c>
      <c r="E18" s="213"/>
      <c r="F18" s="213"/>
      <c r="G18" s="213"/>
      <c r="H18" s="213"/>
      <c r="I18" s="213">
        <v>2</v>
      </c>
      <c r="J18" s="213"/>
      <c r="K18" s="213"/>
      <c r="L18" s="213"/>
      <c r="M18" s="213"/>
      <c r="N18" s="214">
        <f t="shared" si="0"/>
        <v>4</v>
      </c>
    </row>
    <row r="19" spans="1:14" ht="19" thickTop="1" thickBot="1" x14ac:dyDescent="0.25">
      <c r="A19" s="92" t="s">
        <v>27</v>
      </c>
      <c r="B19" s="93">
        <f t="shared" ref="B19:N19" si="1">SUM(B6:B18)</f>
        <v>2148.42</v>
      </c>
      <c r="C19" s="93">
        <f t="shared" si="1"/>
        <v>3529</v>
      </c>
      <c r="D19" s="93">
        <f t="shared" si="1"/>
        <v>3568.67</v>
      </c>
      <c r="E19" s="93">
        <f t="shared" si="1"/>
        <v>1021.25</v>
      </c>
      <c r="F19" s="93">
        <f t="shared" si="1"/>
        <v>134.5</v>
      </c>
      <c r="G19" s="93">
        <f t="shared" si="1"/>
        <v>1209.25</v>
      </c>
      <c r="H19" s="93">
        <f t="shared" si="1"/>
        <v>305.75</v>
      </c>
      <c r="I19" s="93">
        <f t="shared" si="1"/>
        <v>1024</v>
      </c>
      <c r="J19" s="93">
        <f t="shared" si="1"/>
        <v>19.25</v>
      </c>
      <c r="K19" s="93">
        <f t="shared" si="1"/>
        <v>114</v>
      </c>
      <c r="L19" s="93">
        <f t="shared" si="1"/>
        <v>34</v>
      </c>
      <c r="M19" s="93">
        <f t="shared" si="1"/>
        <v>1452.5</v>
      </c>
      <c r="N19" s="93">
        <f t="shared" si="1"/>
        <v>14544.09</v>
      </c>
    </row>
    <row r="20" spans="1:14" x14ac:dyDescent="0.2">
      <c r="A20" s="94"/>
      <c r="B20" s="94"/>
      <c r="C20" s="94"/>
      <c r="D20" s="94"/>
      <c r="E20" s="94"/>
      <c r="F20" s="94"/>
      <c r="G20" s="94"/>
      <c r="H20" s="94"/>
      <c r="I20" s="94"/>
      <c r="J20" s="94"/>
      <c r="K20" s="94"/>
      <c r="L20" s="94"/>
      <c r="M20" s="94"/>
      <c r="N20" s="94"/>
    </row>
    <row r="21" spans="1:14" x14ac:dyDescent="0.2">
      <c r="A21" s="94"/>
      <c r="B21" s="94"/>
      <c r="C21" s="94"/>
      <c r="D21" s="94"/>
      <c r="E21" s="94"/>
      <c r="F21" s="94"/>
      <c r="G21" s="94"/>
      <c r="H21" s="94"/>
      <c r="I21" s="94"/>
      <c r="J21" s="94"/>
      <c r="K21" s="94"/>
      <c r="L21" s="94"/>
      <c r="M21" s="94"/>
      <c r="N21" s="94"/>
    </row>
    <row r="22" spans="1:14" x14ac:dyDescent="0.2">
      <c r="A22" s="94"/>
      <c r="B22" s="94"/>
      <c r="C22" s="94"/>
      <c r="D22" s="94"/>
      <c r="E22" s="94"/>
      <c r="F22" s="94"/>
      <c r="G22" s="94"/>
      <c r="H22" s="94"/>
      <c r="I22" s="94"/>
      <c r="J22" s="94"/>
      <c r="K22" s="94"/>
      <c r="L22" s="94"/>
      <c r="M22" s="94"/>
      <c r="N22" s="94"/>
    </row>
    <row r="23" spans="1:14" x14ac:dyDescent="0.2">
      <c r="A23" s="94"/>
      <c r="B23" s="94"/>
      <c r="C23" s="94"/>
      <c r="D23" s="94"/>
      <c r="E23" s="94"/>
      <c r="F23" s="94"/>
      <c r="G23" s="94"/>
      <c r="H23" s="94"/>
      <c r="I23" s="94"/>
      <c r="J23" s="94"/>
      <c r="K23" s="94"/>
      <c r="L23" s="94"/>
      <c r="M23" s="94"/>
      <c r="N23" s="94"/>
    </row>
    <row r="24" spans="1:14" x14ac:dyDescent="0.2">
      <c r="A24" s="94"/>
      <c r="B24" s="94"/>
      <c r="C24" s="94"/>
      <c r="D24" s="94"/>
      <c r="E24" s="94"/>
      <c r="F24" s="94"/>
      <c r="G24" s="94"/>
      <c r="H24" s="94"/>
      <c r="I24" s="94"/>
      <c r="J24" s="94"/>
      <c r="K24" s="94"/>
      <c r="L24" s="94"/>
      <c r="M24" s="94"/>
      <c r="N24" s="94"/>
    </row>
    <row r="25" spans="1:14" x14ac:dyDescent="0.2">
      <c r="B25" s="94"/>
      <c r="C25" s="94"/>
      <c r="D25" s="94"/>
      <c r="E25" s="94"/>
      <c r="F25" s="94"/>
      <c r="G25" s="94"/>
      <c r="H25" s="94"/>
      <c r="I25" s="94"/>
      <c r="J25" s="94"/>
      <c r="K25" s="94"/>
      <c r="L25" s="94"/>
      <c r="M25" s="94"/>
    </row>
    <row r="26" spans="1:14" x14ac:dyDescent="0.2">
      <c r="B26" s="94"/>
      <c r="C26" s="94"/>
      <c r="D26" s="94"/>
      <c r="E26" s="94"/>
      <c r="F26" s="94"/>
      <c r="G26" s="94"/>
      <c r="H26" s="94"/>
      <c r="I26" s="94"/>
      <c r="J26" s="94"/>
      <c r="K26" s="94"/>
      <c r="L26" s="94"/>
      <c r="M26" s="94"/>
    </row>
    <row r="27" spans="1:14" x14ac:dyDescent="0.2">
      <c r="B27" s="94"/>
      <c r="C27" s="94"/>
      <c r="D27" s="94"/>
      <c r="E27" s="94"/>
      <c r="F27" s="94"/>
      <c r="G27" s="94"/>
      <c r="H27" s="94"/>
      <c r="I27" s="94"/>
      <c r="J27" s="94"/>
      <c r="K27" s="94"/>
      <c r="L27" s="94"/>
      <c r="M27" s="94"/>
    </row>
    <row r="28" spans="1:14" x14ac:dyDescent="0.2">
      <c r="B28" s="94"/>
      <c r="C28" s="94"/>
      <c r="D28" s="94"/>
      <c r="E28" s="94"/>
      <c r="F28" s="94"/>
      <c r="G28" s="94"/>
      <c r="H28" s="94"/>
      <c r="I28" s="94"/>
      <c r="J28" s="94"/>
      <c r="K28" s="94"/>
      <c r="L28" s="94"/>
      <c r="M28" s="94"/>
    </row>
    <row r="29" spans="1:14" x14ac:dyDescent="0.2">
      <c r="B29" s="94"/>
      <c r="C29" s="94"/>
      <c r="D29" s="94"/>
      <c r="E29" s="94"/>
      <c r="F29" s="94"/>
      <c r="G29" s="94"/>
      <c r="H29" s="94"/>
      <c r="I29" s="94"/>
      <c r="J29" s="94"/>
      <c r="K29" s="94"/>
      <c r="L29" s="94"/>
      <c r="M29" s="94"/>
    </row>
    <row r="30" spans="1:14" x14ac:dyDescent="0.2">
      <c r="B30" s="94"/>
      <c r="C30" s="94"/>
      <c r="D30" s="94"/>
      <c r="E30" s="94"/>
      <c r="F30" s="94"/>
      <c r="G30" s="94"/>
      <c r="H30" s="94"/>
      <c r="I30" s="94"/>
      <c r="J30" s="94"/>
      <c r="K30" s="94"/>
      <c r="L30" s="94"/>
      <c r="M30" s="94"/>
    </row>
    <row r="31" spans="1:14" x14ac:dyDescent="0.2">
      <c r="B31" s="94"/>
      <c r="C31" s="94"/>
      <c r="D31" s="94"/>
      <c r="E31" s="94"/>
      <c r="F31" s="94"/>
      <c r="G31" s="94"/>
      <c r="H31" s="94"/>
      <c r="I31" s="94"/>
      <c r="J31" s="94"/>
      <c r="K31" s="94"/>
      <c r="L31" s="94"/>
      <c r="M31" s="94"/>
    </row>
    <row r="32" spans="1:14" x14ac:dyDescent="0.2">
      <c r="B32" s="94"/>
      <c r="C32" s="94"/>
      <c r="D32" s="94"/>
      <c r="E32" s="94"/>
      <c r="F32" s="94"/>
      <c r="G32" s="94"/>
      <c r="H32" s="94"/>
      <c r="I32" s="94"/>
      <c r="J32" s="94"/>
      <c r="K32" s="94"/>
      <c r="L32" s="94"/>
      <c r="M32" s="94"/>
    </row>
  </sheetData>
  <mergeCells count="3">
    <mergeCell ref="A1:N1"/>
    <mergeCell ref="A2:N2"/>
    <mergeCell ref="A3:N3"/>
  </mergeCells>
  <hyperlinks>
    <hyperlink ref="A1:N1" location="Index!A1" display="Zurück zum Index" xr:uid="{5F6B6DB0-12BF-C843-8C28-8D0CA7CB3B50}"/>
  </hyperlink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FF388-A621-584B-BA9B-2CE2D5CBD345}">
  <dimension ref="A1:M10"/>
  <sheetViews>
    <sheetView showGridLines="0" zoomScaleNormal="100" workbookViewId="0">
      <selection sqref="A1:M1"/>
    </sheetView>
  </sheetViews>
  <sheetFormatPr baseColWidth="10" defaultColWidth="10.6640625" defaultRowHeight="15" x14ac:dyDescent="0.2"/>
  <cols>
    <col min="1" max="1" width="55.33203125" style="90" customWidth="1"/>
    <col min="2" max="13" width="12.1640625" style="90" customWidth="1"/>
    <col min="14" max="16384" width="10.6640625" style="90"/>
  </cols>
  <sheetData>
    <row r="1" spans="1:13" s="15" customFormat="1" ht="15" customHeight="1" x14ac:dyDescent="0.2">
      <c r="A1" s="273" t="s">
        <v>100</v>
      </c>
      <c r="B1" s="274"/>
      <c r="C1" s="274"/>
      <c r="D1" s="274"/>
      <c r="E1" s="274"/>
      <c r="F1" s="274"/>
      <c r="G1" s="274"/>
      <c r="H1" s="274"/>
      <c r="I1" s="274"/>
      <c r="J1" s="274"/>
      <c r="K1" s="274"/>
      <c r="L1" s="274"/>
      <c r="M1" s="274"/>
    </row>
    <row r="2" spans="1:13" ht="16.25" customHeight="1" x14ac:dyDescent="0.25">
      <c r="A2" s="269" t="s">
        <v>443</v>
      </c>
      <c r="B2" s="270"/>
      <c r="C2" s="270"/>
      <c r="D2" s="270"/>
      <c r="E2" s="270"/>
      <c r="F2" s="270"/>
      <c r="G2" s="270"/>
      <c r="H2" s="270"/>
      <c r="I2" s="270"/>
      <c r="J2" s="270"/>
      <c r="K2" s="270"/>
      <c r="L2" s="270"/>
      <c r="M2" s="270"/>
    </row>
    <row r="3" spans="1:13" ht="15" customHeight="1" x14ac:dyDescent="0.2">
      <c r="A3" s="275" t="s">
        <v>429</v>
      </c>
      <c r="B3" s="270"/>
      <c r="C3" s="270"/>
      <c r="D3" s="270"/>
      <c r="E3" s="270"/>
      <c r="F3" s="270"/>
      <c r="G3" s="270"/>
      <c r="H3" s="270"/>
      <c r="I3" s="270"/>
      <c r="J3" s="270"/>
      <c r="K3" s="270"/>
      <c r="L3" s="270"/>
      <c r="M3" s="270"/>
    </row>
    <row r="4" spans="1:13" ht="16" x14ac:dyDescent="0.2">
      <c r="A4" s="14"/>
      <c r="B4" s="14"/>
      <c r="C4" s="14"/>
      <c r="D4" s="14"/>
      <c r="E4" s="14"/>
      <c r="F4" s="14"/>
      <c r="G4" s="14"/>
      <c r="H4" s="14"/>
      <c r="I4" s="14"/>
      <c r="J4" s="14"/>
      <c r="K4" s="14"/>
      <c r="L4" s="14"/>
      <c r="M4" s="15"/>
    </row>
    <row r="5" spans="1:13" ht="72" x14ac:dyDescent="0.2">
      <c r="A5" s="21" t="s">
        <v>40</v>
      </c>
      <c r="B5" s="22" t="s">
        <v>2</v>
      </c>
      <c r="C5" s="22" t="s">
        <v>41</v>
      </c>
      <c r="D5" s="22" t="s">
        <v>1</v>
      </c>
      <c r="E5" s="22" t="s">
        <v>42</v>
      </c>
      <c r="F5" s="22" t="s">
        <v>43</v>
      </c>
      <c r="G5" s="22" t="s">
        <v>104</v>
      </c>
      <c r="H5" s="22" t="s">
        <v>44</v>
      </c>
      <c r="I5" s="22" t="s">
        <v>45</v>
      </c>
      <c r="J5" s="22" t="s">
        <v>46</v>
      </c>
      <c r="K5" s="22" t="s">
        <v>47</v>
      </c>
      <c r="L5" s="22" t="s">
        <v>3</v>
      </c>
      <c r="M5" s="22" t="s">
        <v>48</v>
      </c>
    </row>
    <row r="6" spans="1:13" ht="17" x14ac:dyDescent="0.2">
      <c r="A6" s="95" t="s">
        <v>4</v>
      </c>
      <c r="B6" s="96">
        <v>18</v>
      </c>
      <c r="C6" s="96"/>
      <c r="D6" s="96">
        <v>1</v>
      </c>
      <c r="E6" s="96"/>
      <c r="F6" s="96"/>
      <c r="G6" s="96"/>
      <c r="H6" s="96"/>
      <c r="I6" s="96">
        <v>1</v>
      </c>
      <c r="J6" s="96"/>
      <c r="K6" s="97"/>
      <c r="L6" s="97"/>
      <c r="M6" s="98">
        <f>SUM(B6:L6)</f>
        <v>20</v>
      </c>
    </row>
    <row r="7" spans="1:13" ht="17" x14ac:dyDescent="0.2">
      <c r="A7" s="99" t="s">
        <v>53</v>
      </c>
      <c r="B7" s="100"/>
      <c r="C7" s="100"/>
      <c r="D7" s="100">
        <v>2.75</v>
      </c>
      <c r="E7" s="100">
        <v>8.75</v>
      </c>
      <c r="F7" s="100">
        <v>55.5</v>
      </c>
      <c r="G7" s="100">
        <v>83</v>
      </c>
      <c r="H7" s="100">
        <v>1</v>
      </c>
      <c r="I7" s="100">
        <v>9.25</v>
      </c>
      <c r="J7" s="100"/>
      <c r="K7" s="100"/>
      <c r="L7" s="100"/>
      <c r="M7" s="101">
        <f>SUM(B7:L7)</f>
        <v>160.25</v>
      </c>
    </row>
    <row r="8" spans="1:13" ht="17" x14ac:dyDescent="0.2">
      <c r="A8" s="99" t="s">
        <v>51</v>
      </c>
      <c r="B8" s="100"/>
      <c r="C8" s="100"/>
      <c r="D8" s="100"/>
      <c r="E8" s="100"/>
      <c r="F8" s="100"/>
      <c r="G8" s="100"/>
      <c r="H8" s="100">
        <v>80.5</v>
      </c>
      <c r="I8" s="100"/>
      <c r="J8" s="100"/>
      <c r="K8" s="100"/>
      <c r="L8" s="100"/>
      <c r="M8" s="101">
        <f>SUM(B8:L8)</f>
        <v>80.5</v>
      </c>
    </row>
    <row r="9" spans="1:13" ht="18" thickBot="1" x14ac:dyDescent="0.25">
      <c r="A9" s="99" t="s">
        <v>55</v>
      </c>
      <c r="B9" s="100"/>
      <c r="C9" s="100"/>
      <c r="D9" s="100"/>
      <c r="E9" s="100"/>
      <c r="F9" s="100">
        <v>1</v>
      </c>
      <c r="G9" s="100"/>
      <c r="H9" s="100"/>
      <c r="I9" s="100"/>
      <c r="J9" s="100"/>
      <c r="K9" s="100">
        <v>14.75</v>
      </c>
      <c r="L9" s="100"/>
      <c r="M9" s="101">
        <f>SUM(B9:L9)</f>
        <v>15.75</v>
      </c>
    </row>
    <row r="10" spans="1:13" ht="19" thickTop="1" thickBot="1" x14ac:dyDescent="0.25">
      <c r="A10" s="102" t="s">
        <v>27</v>
      </c>
      <c r="B10" s="103">
        <f t="shared" ref="B10:M10" si="0">SUM(B6:B9)</f>
        <v>18</v>
      </c>
      <c r="C10" s="103">
        <f t="shared" si="0"/>
        <v>0</v>
      </c>
      <c r="D10" s="103">
        <f t="shared" si="0"/>
        <v>3.75</v>
      </c>
      <c r="E10" s="103">
        <f t="shared" si="0"/>
        <v>8.75</v>
      </c>
      <c r="F10" s="103">
        <f t="shared" si="0"/>
        <v>56.5</v>
      </c>
      <c r="G10" s="103">
        <f t="shared" si="0"/>
        <v>83</v>
      </c>
      <c r="H10" s="103">
        <f t="shared" si="0"/>
        <v>81.5</v>
      </c>
      <c r="I10" s="103">
        <f t="shared" si="0"/>
        <v>10.25</v>
      </c>
      <c r="J10" s="103">
        <f t="shared" si="0"/>
        <v>0</v>
      </c>
      <c r="K10" s="103">
        <f t="shared" si="0"/>
        <v>14.75</v>
      </c>
      <c r="L10" s="103">
        <f t="shared" si="0"/>
        <v>0</v>
      </c>
      <c r="M10" s="103">
        <f t="shared" si="0"/>
        <v>276.5</v>
      </c>
    </row>
  </sheetData>
  <mergeCells count="3">
    <mergeCell ref="A1:M1"/>
    <mergeCell ref="A2:M2"/>
    <mergeCell ref="A3:M3"/>
  </mergeCells>
  <hyperlinks>
    <hyperlink ref="A1:M1" location="Index!A1" display="Zurück zum Index" xr:uid="{F6F92AEE-0E74-2143-986D-EA80A41C46E8}"/>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C52BC-D3E2-9444-9B4D-3819D1F99760}">
  <dimension ref="A1:M19"/>
  <sheetViews>
    <sheetView showGridLines="0" zoomScaleNormal="100" workbookViewId="0"/>
  </sheetViews>
  <sheetFormatPr baseColWidth="10" defaultColWidth="10.6640625" defaultRowHeight="15" x14ac:dyDescent="0.2"/>
  <cols>
    <col min="1" max="1" width="56.5" style="90" bestFit="1" customWidth="1"/>
    <col min="2" max="13" width="12.1640625" style="90" customWidth="1"/>
    <col min="14" max="16384" width="10.6640625" style="90"/>
  </cols>
  <sheetData>
    <row r="1" spans="1:13" s="15" customFormat="1" ht="15" customHeight="1" x14ac:dyDescent="0.2">
      <c r="A1" s="87" t="s">
        <v>100</v>
      </c>
      <c r="B1" s="174"/>
      <c r="C1" s="174"/>
      <c r="D1" s="174"/>
      <c r="E1" s="174"/>
      <c r="F1" s="174"/>
      <c r="G1" s="174"/>
      <c r="H1" s="174"/>
      <c r="I1" s="174"/>
      <c r="J1" s="174"/>
      <c r="K1" s="174"/>
      <c r="L1" s="174"/>
      <c r="M1" s="174"/>
    </row>
    <row r="2" spans="1:13" ht="16.25" customHeight="1" x14ac:dyDescent="0.25">
      <c r="A2" s="269" t="s">
        <v>443</v>
      </c>
      <c r="B2" s="270"/>
      <c r="C2" s="270"/>
      <c r="D2" s="270"/>
      <c r="E2" s="270"/>
      <c r="F2" s="270"/>
      <c r="G2" s="270"/>
      <c r="H2" s="270"/>
      <c r="I2" s="270"/>
      <c r="J2" s="270"/>
      <c r="K2" s="270"/>
      <c r="L2" s="270"/>
      <c r="M2" s="270"/>
    </row>
    <row r="3" spans="1:13" ht="15" customHeight="1" x14ac:dyDescent="0.2">
      <c r="A3" s="275" t="s">
        <v>430</v>
      </c>
      <c r="B3" s="270"/>
      <c r="C3" s="270"/>
      <c r="D3" s="270"/>
      <c r="E3" s="270"/>
      <c r="F3" s="270"/>
      <c r="G3" s="270"/>
      <c r="H3" s="270"/>
      <c r="I3" s="270"/>
      <c r="J3" s="270"/>
      <c r="K3" s="270"/>
      <c r="L3" s="270"/>
      <c r="M3" s="270"/>
    </row>
    <row r="4" spans="1:13" ht="16" x14ac:dyDescent="0.2">
      <c r="A4" s="14"/>
      <c r="B4" s="14"/>
      <c r="C4" s="14"/>
      <c r="D4" s="14"/>
      <c r="E4" s="14"/>
      <c r="F4" s="14"/>
      <c r="G4" s="14"/>
      <c r="H4" s="14"/>
      <c r="I4" s="14"/>
      <c r="J4" s="14"/>
      <c r="K4" s="14"/>
      <c r="L4" s="14"/>
      <c r="M4" s="15"/>
    </row>
    <row r="5" spans="1:13" ht="54" x14ac:dyDescent="0.2">
      <c r="A5" s="21" t="s">
        <v>40</v>
      </c>
      <c r="B5" s="22" t="s">
        <v>41</v>
      </c>
      <c r="C5" s="22" t="s">
        <v>268</v>
      </c>
      <c r="D5" s="22" t="s">
        <v>42</v>
      </c>
      <c r="E5" s="22" t="s">
        <v>358</v>
      </c>
      <c r="F5" s="22" t="s">
        <v>104</v>
      </c>
      <c r="G5" s="22" t="s">
        <v>44</v>
      </c>
      <c r="H5" s="22" t="s">
        <v>359</v>
      </c>
      <c r="I5" s="22" t="s">
        <v>46</v>
      </c>
      <c r="J5" s="22" t="s">
        <v>360</v>
      </c>
      <c r="K5" s="22" t="s">
        <v>3</v>
      </c>
      <c r="L5" s="22" t="s">
        <v>269</v>
      </c>
      <c r="M5" s="91" t="s">
        <v>48</v>
      </c>
    </row>
    <row r="6" spans="1:13" ht="17" x14ac:dyDescent="0.2">
      <c r="A6" s="104" t="s">
        <v>49</v>
      </c>
      <c r="B6" s="90">
        <v>356.25</v>
      </c>
      <c r="D6" s="90">
        <v>108.75</v>
      </c>
      <c r="K6" s="90">
        <v>302.75</v>
      </c>
      <c r="L6" s="90">
        <v>24.5</v>
      </c>
      <c r="M6" s="98">
        <f t="shared" ref="M6:M18" si="0">SUM(B6:L6)</f>
        <v>792.25</v>
      </c>
    </row>
    <row r="7" spans="1:13" ht="17" x14ac:dyDescent="0.2">
      <c r="A7" s="99" t="s">
        <v>53</v>
      </c>
      <c r="B7" s="105"/>
      <c r="C7" s="105"/>
      <c r="D7" s="105"/>
      <c r="E7" s="105"/>
      <c r="F7" s="105"/>
      <c r="G7" s="105"/>
      <c r="H7" s="105"/>
      <c r="I7" s="105"/>
      <c r="J7" s="105"/>
      <c r="K7" s="105">
        <v>10.25</v>
      </c>
      <c r="L7" s="96"/>
      <c r="M7" s="98">
        <f t="shared" si="0"/>
        <v>10.25</v>
      </c>
    </row>
    <row r="8" spans="1:13" ht="17" x14ac:dyDescent="0.2">
      <c r="A8" s="99" t="s">
        <v>51</v>
      </c>
      <c r="B8" s="105"/>
      <c r="C8" s="105"/>
      <c r="D8" s="105"/>
      <c r="E8" s="105"/>
      <c r="F8" s="105"/>
      <c r="G8" s="105"/>
      <c r="H8" s="105"/>
      <c r="I8" s="105"/>
      <c r="J8" s="105"/>
      <c r="K8" s="105">
        <v>6.5</v>
      </c>
      <c r="L8" s="96"/>
      <c r="M8" s="98">
        <f t="shared" si="0"/>
        <v>6.5</v>
      </c>
    </row>
    <row r="9" spans="1:13" ht="17" x14ac:dyDescent="0.2">
      <c r="A9" s="99" t="s">
        <v>4</v>
      </c>
      <c r="B9" s="96"/>
      <c r="C9" s="96"/>
      <c r="D9" s="96"/>
      <c r="E9" s="96"/>
      <c r="F9" s="96"/>
      <c r="G9" s="96"/>
      <c r="H9" s="96"/>
      <c r="I9" s="96"/>
      <c r="J9" s="96"/>
      <c r="K9" s="96"/>
      <c r="L9" s="96"/>
      <c r="M9" s="98">
        <f t="shared" si="0"/>
        <v>0</v>
      </c>
    </row>
    <row r="10" spans="1:13" ht="17" x14ac:dyDescent="0.2">
      <c r="A10" s="99" t="s">
        <v>99</v>
      </c>
      <c r="B10" s="106"/>
      <c r="C10" s="106"/>
      <c r="D10" s="106"/>
      <c r="E10" s="106"/>
      <c r="F10" s="106"/>
      <c r="G10" s="106"/>
      <c r="H10" s="106"/>
      <c r="I10" s="106"/>
      <c r="J10" s="106"/>
      <c r="K10" s="105">
        <v>4.25</v>
      </c>
      <c r="L10" s="106"/>
      <c r="M10" s="98">
        <f t="shared" si="0"/>
        <v>4.25</v>
      </c>
    </row>
    <row r="11" spans="1:13" ht="17" x14ac:dyDescent="0.2">
      <c r="A11" s="99" t="s">
        <v>54</v>
      </c>
      <c r="B11" s="105">
        <v>40.5</v>
      </c>
      <c r="C11" s="105"/>
      <c r="D11" s="105">
        <v>6.75</v>
      </c>
      <c r="E11" s="105"/>
      <c r="F11" s="105"/>
      <c r="G11" s="105"/>
      <c r="H11" s="105"/>
      <c r="I11" s="105"/>
      <c r="J11" s="105"/>
      <c r="K11" s="105"/>
      <c r="L11" s="96"/>
      <c r="M11" s="98">
        <f t="shared" si="0"/>
        <v>47.25</v>
      </c>
    </row>
    <row r="12" spans="1:13" ht="17" x14ac:dyDescent="0.2">
      <c r="A12" s="99" t="s">
        <v>98</v>
      </c>
      <c r="B12" s="96"/>
      <c r="C12" s="96"/>
      <c r="D12" s="96"/>
      <c r="E12" s="96"/>
      <c r="F12" s="96"/>
      <c r="G12" s="96"/>
      <c r="H12" s="96"/>
      <c r="I12" s="96"/>
      <c r="J12" s="96"/>
      <c r="K12" s="96"/>
      <c r="L12" s="96"/>
      <c r="M12" s="98">
        <f t="shared" si="0"/>
        <v>0</v>
      </c>
    </row>
    <row r="13" spans="1:13" ht="17" x14ac:dyDescent="0.2">
      <c r="A13" s="99" t="s">
        <v>55</v>
      </c>
      <c r="B13" s="96"/>
      <c r="C13" s="96"/>
      <c r="D13" s="96"/>
      <c r="E13" s="96"/>
      <c r="F13" s="96"/>
      <c r="G13" s="96"/>
      <c r="H13" s="96"/>
      <c r="I13" s="96"/>
      <c r="J13" s="96"/>
      <c r="K13" s="96">
        <v>3</v>
      </c>
      <c r="L13" s="96"/>
      <c r="M13" s="98">
        <f t="shared" si="0"/>
        <v>3</v>
      </c>
    </row>
    <row r="14" spans="1:13" ht="17" x14ac:dyDescent="0.2">
      <c r="A14" s="99" t="s">
        <v>50</v>
      </c>
      <c r="B14" s="106"/>
      <c r="C14" s="106"/>
      <c r="D14" s="106"/>
      <c r="E14" s="106"/>
      <c r="F14" s="106"/>
      <c r="G14" s="106"/>
      <c r="H14" s="106"/>
      <c r="I14" s="106"/>
      <c r="J14" s="106"/>
      <c r="K14" s="106"/>
      <c r="L14" s="106"/>
      <c r="M14" s="98">
        <f t="shared" si="0"/>
        <v>0</v>
      </c>
    </row>
    <row r="15" spans="1:13" ht="17" x14ac:dyDescent="0.2">
      <c r="A15" s="99" t="s">
        <v>57</v>
      </c>
      <c r="B15" s="96"/>
      <c r="C15" s="96"/>
      <c r="D15" s="96"/>
      <c r="E15" s="96"/>
      <c r="F15" s="96"/>
      <c r="G15" s="96"/>
      <c r="H15" s="96"/>
      <c r="I15" s="96"/>
      <c r="J15" s="96"/>
      <c r="K15" s="96"/>
      <c r="L15" s="96"/>
      <c r="M15" s="98">
        <f t="shared" si="0"/>
        <v>0</v>
      </c>
    </row>
    <row r="16" spans="1:13" ht="17" x14ac:dyDescent="0.2">
      <c r="A16" s="99" t="s">
        <v>52</v>
      </c>
      <c r="B16" s="96"/>
      <c r="C16" s="96"/>
      <c r="D16" s="96"/>
      <c r="E16" s="96"/>
      <c r="F16" s="96"/>
      <c r="G16" s="96"/>
      <c r="H16" s="96"/>
      <c r="I16" s="96"/>
      <c r="J16" s="96"/>
      <c r="K16" s="96"/>
      <c r="L16" s="96"/>
      <c r="M16" s="98">
        <f t="shared" si="0"/>
        <v>0</v>
      </c>
    </row>
    <row r="17" spans="1:13" ht="17" x14ac:dyDescent="0.2">
      <c r="A17" s="99" t="s">
        <v>58</v>
      </c>
      <c r="B17" s="96"/>
      <c r="C17" s="96"/>
      <c r="D17" s="96"/>
      <c r="E17" s="96"/>
      <c r="F17" s="96"/>
      <c r="G17" s="96"/>
      <c r="H17" s="96"/>
      <c r="I17" s="96"/>
      <c r="J17" s="96"/>
      <c r="K17" s="96"/>
      <c r="L17" s="96"/>
      <c r="M17" s="98">
        <f t="shared" si="0"/>
        <v>0</v>
      </c>
    </row>
    <row r="18" spans="1:13" ht="18" thickBot="1" x14ac:dyDescent="0.25">
      <c r="A18" s="99" t="s">
        <v>56</v>
      </c>
      <c r="B18" s="96"/>
      <c r="C18" s="96"/>
      <c r="D18" s="96"/>
      <c r="E18" s="96"/>
      <c r="F18" s="96"/>
      <c r="G18" s="96"/>
      <c r="H18" s="96"/>
      <c r="I18" s="96"/>
      <c r="J18" s="96"/>
      <c r="K18" s="96"/>
      <c r="L18" s="96"/>
      <c r="M18" s="98">
        <f t="shared" si="0"/>
        <v>0</v>
      </c>
    </row>
    <row r="19" spans="1:13" ht="19" thickTop="1" thickBot="1" x14ac:dyDescent="0.25">
      <c r="A19" s="102" t="s">
        <v>27</v>
      </c>
      <c r="B19" s="107">
        <f t="shared" ref="B19:M19" si="1">SUM(B6:B18)</f>
        <v>396.75</v>
      </c>
      <c r="C19" s="107">
        <f t="shared" si="1"/>
        <v>0</v>
      </c>
      <c r="D19" s="107">
        <f t="shared" si="1"/>
        <v>115.5</v>
      </c>
      <c r="E19" s="107">
        <f t="shared" si="1"/>
        <v>0</v>
      </c>
      <c r="F19" s="107">
        <f t="shared" si="1"/>
        <v>0</v>
      </c>
      <c r="G19" s="107">
        <f t="shared" si="1"/>
        <v>0</v>
      </c>
      <c r="H19" s="107">
        <f t="shared" si="1"/>
        <v>0</v>
      </c>
      <c r="I19" s="107">
        <f t="shared" si="1"/>
        <v>0</v>
      </c>
      <c r="J19" s="107">
        <f t="shared" si="1"/>
        <v>0</v>
      </c>
      <c r="K19" s="107">
        <f t="shared" si="1"/>
        <v>326.75</v>
      </c>
      <c r="L19" s="107">
        <f t="shared" si="1"/>
        <v>24.5</v>
      </c>
      <c r="M19" s="107">
        <f t="shared" si="1"/>
        <v>863.5</v>
      </c>
    </row>
  </sheetData>
  <mergeCells count="2">
    <mergeCell ref="A2:M2"/>
    <mergeCell ref="A3:M3"/>
  </mergeCells>
  <hyperlinks>
    <hyperlink ref="A1:M1" location="Index!A1" display="Zurück zum Index" xr:uid="{3E20BC7C-A997-604A-A390-39955768E9A2}"/>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84D8A-E6AA-534E-8243-89F398F6DE09}">
  <dimension ref="A1:N32"/>
  <sheetViews>
    <sheetView showGridLines="0" zoomScaleNormal="100" workbookViewId="0">
      <selection sqref="A1:N1"/>
    </sheetView>
  </sheetViews>
  <sheetFormatPr baseColWidth="10" defaultColWidth="10.6640625" defaultRowHeight="15" x14ac:dyDescent="0.2"/>
  <cols>
    <col min="1" max="1" width="55.33203125" style="90" customWidth="1"/>
    <col min="2" max="14" width="12.1640625" style="90" customWidth="1"/>
    <col min="15" max="16384" width="10.6640625" style="90"/>
  </cols>
  <sheetData>
    <row r="1" spans="1:14" s="15" customFormat="1" ht="15" customHeight="1" x14ac:dyDescent="0.2">
      <c r="A1" s="273" t="s">
        <v>100</v>
      </c>
      <c r="B1" s="274"/>
      <c r="C1" s="274"/>
      <c r="D1" s="274"/>
      <c r="E1" s="274"/>
      <c r="F1" s="274"/>
      <c r="G1" s="274"/>
      <c r="H1" s="274"/>
      <c r="I1" s="274"/>
      <c r="J1" s="274"/>
      <c r="K1" s="274"/>
      <c r="L1" s="274"/>
      <c r="M1" s="274"/>
      <c r="N1" s="274"/>
    </row>
    <row r="2" spans="1:14" ht="16.25" customHeight="1" x14ac:dyDescent="0.25">
      <c r="A2" s="269" t="s">
        <v>443</v>
      </c>
      <c r="B2" s="270"/>
      <c r="C2" s="270"/>
      <c r="D2" s="270"/>
      <c r="E2" s="270"/>
      <c r="F2" s="270"/>
      <c r="G2" s="270"/>
      <c r="H2" s="270"/>
      <c r="I2" s="270"/>
      <c r="J2" s="270"/>
      <c r="K2" s="270"/>
      <c r="L2" s="270"/>
      <c r="M2" s="270"/>
      <c r="N2" s="270"/>
    </row>
    <row r="3" spans="1:14" ht="15" customHeight="1" x14ac:dyDescent="0.2">
      <c r="A3" s="275" t="s">
        <v>357</v>
      </c>
      <c r="B3" s="270"/>
      <c r="C3" s="270"/>
      <c r="D3" s="270"/>
      <c r="E3" s="270"/>
      <c r="F3" s="270"/>
      <c r="G3" s="270"/>
      <c r="H3" s="270"/>
      <c r="I3" s="270"/>
      <c r="J3" s="270"/>
      <c r="K3" s="270"/>
      <c r="L3" s="270"/>
      <c r="M3" s="270"/>
      <c r="N3" s="270"/>
    </row>
    <row r="4" spans="1:14" ht="16" x14ac:dyDescent="0.2">
      <c r="A4" s="14"/>
      <c r="B4" s="14"/>
      <c r="C4" s="14"/>
      <c r="D4" s="14"/>
      <c r="E4" s="14"/>
      <c r="F4" s="14"/>
      <c r="G4" s="14"/>
      <c r="H4" s="14"/>
      <c r="I4" s="14"/>
      <c r="J4" s="14"/>
      <c r="K4" s="14"/>
      <c r="L4" s="14"/>
      <c r="M4" s="14"/>
      <c r="N4" s="15"/>
    </row>
    <row r="5" spans="1:14" ht="72" customHeight="1" x14ac:dyDescent="0.2">
      <c r="A5" s="21" t="s">
        <v>40</v>
      </c>
      <c r="B5" s="91" t="s">
        <v>2</v>
      </c>
      <c r="C5" s="91" t="s">
        <v>41</v>
      </c>
      <c r="D5" s="91" t="s">
        <v>1</v>
      </c>
      <c r="E5" s="91" t="s">
        <v>42</v>
      </c>
      <c r="F5" s="91" t="s">
        <v>43</v>
      </c>
      <c r="G5" s="91" t="s">
        <v>104</v>
      </c>
      <c r="H5" s="91" t="s">
        <v>44</v>
      </c>
      <c r="I5" s="91" t="s">
        <v>45</v>
      </c>
      <c r="J5" s="91" t="s">
        <v>46</v>
      </c>
      <c r="K5" s="91" t="s">
        <v>47</v>
      </c>
      <c r="L5" s="91" t="s">
        <v>3</v>
      </c>
      <c r="M5" s="91" t="s">
        <v>362</v>
      </c>
      <c r="N5" s="91" t="s">
        <v>48</v>
      </c>
    </row>
    <row r="6" spans="1:14" ht="17" x14ac:dyDescent="0.2">
      <c r="A6" s="110" t="s">
        <v>49</v>
      </c>
      <c r="B6" s="100">
        <v>1861.75</v>
      </c>
      <c r="C6" s="100">
        <v>2790</v>
      </c>
      <c r="D6" s="100">
        <v>3088.25</v>
      </c>
      <c r="E6" s="100">
        <v>793.25</v>
      </c>
      <c r="F6" s="100">
        <v>71</v>
      </c>
      <c r="G6" s="100">
        <v>121.25</v>
      </c>
      <c r="H6" s="100">
        <v>135.75</v>
      </c>
      <c r="I6" s="100">
        <v>795</v>
      </c>
      <c r="J6" s="100">
        <v>11.25</v>
      </c>
      <c r="K6" s="100">
        <v>15.25</v>
      </c>
      <c r="L6" s="100"/>
      <c r="M6" s="100">
        <v>1418</v>
      </c>
      <c r="N6" s="109">
        <f>SUM(B6:M6)</f>
        <v>11100.75</v>
      </c>
    </row>
    <row r="7" spans="1:14" ht="17" x14ac:dyDescent="0.2">
      <c r="A7" s="95" t="s">
        <v>53</v>
      </c>
      <c r="B7" s="100"/>
      <c r="C7" s="100"/>
      <c r="D7" s="100"/>
      <c r="E7" s="100"/>
      <c r="F7" s="100"/>
      <c r="G7" s="100">
        <v>957.5</v>
      </c>
      <c r="H7" s="100"/>
      <c r="I7" s="100">
        <v>29</v>
      </c>
      <c r="J7" s="100"/>
      <c r="K7" s="100"/>
      <c r="L7" s="100"/>
      <c r="M7" s="100">
        <v>2</v>
      </c>
      <c r="N7" s="109">
        <f t="shared" ref="N7:N18" si="0">SUM(B7:L7)</f>
        <v>986.5</v>
      </c>
    </row>
    <row r="8" spans="1:14" ht="17" x14ac:dyDescent="0.2">
      <c r="A8" s="95" t="s">
        <v>51</v>
      </c>
      <c r="B8" s="100"/>
      <c r="C8" s="100"/>
      <c r="D8" s="100"/>
      <c r="E8" s="100"/>
      <c r="F8" s="100"/>
      <c r="G8" s="100"/>
      <c r="H8" s="100">
        <v>136.25</v>
      </c>
      <c r="I8" s="100">
        <v>8</v>
      </c>
      <c r="J8" s="100">
        <v>1</v>
      </c>
      <c r="K8" s="100"/>
      <c r="L8" s="100"/>
      <c r="M8" s="100">
        <v>5.25</v>
      </c>
      <c r="N8" s="109">
        <f t="shared" si="0"/>
        <v>145.25</v>
      </c>
    </row>
    <row r="9" spans="1:14" ht="17" x14ac:dyDescent="0.2">
      <c r="A9" s="95" t="s">
        <v>4</v>
      </c>
      <c r="B9" s="100">
        <v>127</v>
      </c>
      <c r="C9" s="100">
        <v>354</v>
      </c>
      <c r="D9" s="100">
        <v>125</v>
      </c>
      <c r="E9" s="100">
        <v>78</v>
      </c>
      <c r="F9" s="100">
        <v>40</v>
      </c>
      <c r="G9" s="100">
        <v>43</v>
      </c>
      <c r="H9" s="100">
        <v>13</v>
      </c>
      <c r="I9" s="100">
        <v>53</v>
      </c>
      <c r="J9" s="100">
        <v>2</v>
      </c>
      <c r="K9" s="100"/>
      <c r="L9" s="100"/>
      <c r="M9" s="100"/>
      <c r="N9" s="109">
        <f t="shared" si="0"/>
        <v>835</v>
      </c>
    </row>
    <row r="10" spans="1:14" ht="17" x14ac:dyDescent="0.2">
      <c r="A10" s="95" t="s">
        <v>99</v>
      </c>
      <c r="B10" s="100">
        <v>98</v>
      </c>
      <c r="C10" s="100">
        <v>260.25</v>
      </c>
      <c r="D10" s="100">
        <v>93.5</v>
      </c>
      <c r="E10" s="100">
        <v>111</v>
      </c>
      <c r="F10" s="100"/>
      <c r="G10" s="100">
        <v>5.75</v>
      </c>
      <c r="H10" s="100">
        <v>7.25</v>
      </c>
      <c r="I10" s="100">
        <v>37</v>
      </c>
      <c r="J10" s="100">
        <v>4</v>
      </c>
      <c r="K10" s="100">
        <v>5</v>
      </c>
      <c r="L10" s="100">
        <v>1.25</v>
      </c>
      <c r="M10" s="100">
        <v>1</v>
      </c>
      <c r="N10" s="109">
        <f t="shared" si="0"/>
        <v>623</v>
      </c>
    </row>
    <row r="11" spans="1:14" ht="17" x14ac:dyDescent="0.2">
      <c r="A11" s="95" t="s">
        <v>54</v>
      </c>
      <c r="B11" s="100"/>
      <c r="C11" s="100">
        <v>25.5</v>
      </c>
      <c r="D11" s="100">
        <v>2</v>
      </c>
      <c r="E11" s="100">
        <v>11</v>
      </c>
      <c r="F11" s="100">
        <v>31.25</v>
      </c>
      <c r="G11" s="100">
        <v>39.75</v>
      </c>
      <c r="H11" s="100"/>
      <c r="I11" s="100">
        <v>6.5</v>
      </c>
      <c r="J11" s="100"/>
      <c r="K11" s="100">
        <v>1</v>
      </c>
      <c r="L11" s="100"/>
      <c r="M11" s="100"/>
      <c r="N11" s="109">
        <f t="shared" si="0"/>
        <v>117</v>
      </c>
    </row>
    <row r="12" spans="1:14" ht="17" x14ac:dyDescent="0.2">
      <c r="A12" s="95" t="s">
        <v>98</v>
      </c>
      <c r="B12" s="100"/>
      <c r="C12" s="100"/>
      <c r="D12" s="100">
        <v>74</v>
      </c>
      <c r="E12" s="100"/>
      <c r="F12" s="100"/>
      <c r="G12" s="100"/>
      <c r="H12" s="100"/>
      <c r="I12" s="100">
        <v>2.25</v>
      </c>
      <c r="J12" s="100"/>
      <c r="K12" s="100"/>
      <c r="L12" s="100"/>
      <c r="M12" s="100"/>
      <c r="N12" s="109">
        <f t="shared" si="0"/>
        <v>76.25</v>
      </c>
    </row>
    <row r="13" spans="1:14" ht="17" x14ac:dyDescent="0.2">
      <c r="A13" s="95" t="s">
        <v>55</v>
      </c>
      <c r="B13" s="100"/>
      <c r="C13" s="100"/>
      <c r="D13" s="100"/>
      <c r="E13" s="100"/>
      <c r="F13" s="100"/>
      <c r="G13" s="100"/>
      <c r="H13" s="100"/>
      <c r="I13" s="100">
        <v>7.75</v>
      </c>
      <c r="J13" s="100"/>
      <c r="K13" s="100">
        <v>79</v>
      </c>
      <c r="L13" s="100"/>
      <c r="M13" s="100"/>
      <c r="N13" s="109">
        <f t="shared" si="0"/>
        <v>86.75</v>
      </c>
    </row>
    <row r="14" spans="1:14" ht="17" x14ac:dyDescent="0.2">
      <c r="A14" s="95" t="s">
        <v>50</v>
      </c>
      <c r="B14" s="100">
        <v>0.25</v>
      </c>
      <c r="C14" s="100">
        <v>10.25</v>
      </c>
      <c r="D14" s="100">
        <v>4.75</v>
      </c>
      <c r="E14" s="100"/>
      <c r="F14" s="100"/>
      <c r="G14" s="100"/>
      <c r="H14" s="100"/>
      <c r="I14" s="100">
        <v>1.75</v>
      </c>
      <c r="J14" s="100"/>
      <c r="K14" s="100">
        <v>10.75</v>
      </c>
      <c r="L14" s="100"/>
      <c r="M14" s="100"/>
      <c r="N14" s="109">
        <f t="shared" si="0"/>
        <v>27.75</v>
      </c>
    </row>
    <row r="15" spans="1:14" ht="17" x14ac:dyDescent="0.2">
      <c r="A15" s="95" t="s">
        <v>57</v>
      </c>
      <c r="B15" s="100">
        <v>10</v>
      </c>
      <c r="C15" s="100">
        <v>38</v>
      </c>
      <c r="D15" s="100"/>
      <c r="E15" s="100"/>
      <c r="F15" s="100"/>
      <c r="G15" s="100"/>
      <c r="H15" s="100"/>
      <c r="I15" s="100"/>
      <c r="J15" s="100"/>
      <c r="K15" s="100"/>
      <c r="L15" s="100"/>
      <c r="M15" s="100"/>
      <c r="N15" s="109">
        <f t="shared" si="0"/>
        <v>48</v>
      </c>
    </row>
    <row r="16" spans="1:14" ht="17" x14ac:dyDescent="0.2">
      <c r="A16" s="95" t="s">
        <v>52</v>
      </c>
      <c r="B16" s="100"/>
      <c r="C16" s="100"/>
      <c r="D16" s="100"/>
      <c r="E16" s="100"/>
      <c r="F16" s="100"/>
      <c r="G16" s="100"/>
      <c r="H16" s="100"/>
      <c r="I16" s="100">
        <v>2</v>
      </c>
      <c r="J16" s="100"/>
      <c r="K16" s="100"/>
      <c r="L16" s="100"/>
      <c r="M16" s="100"/>
      <c r="N16" s="109">
        <f t="shared" si="0"/>
        <v>2</v>
      </c>
    </row>
    <row r="17" spans="1:14" ht="17" x14ac:dyDescent="0.2">
      <c r="A17" s="95" t="s">
        <v>58</v>
      </c>
      <c r="B17" s="100"/>
      <c r="C17" s="100"/>
      <c r="D17" s="100">
        <v>4</v>
      </c>
      <c r="E17" s="100"/>
      <c r="F17" s="100"/>
      <c r="G17" s="100"/>
      <c r="H17" s="100"/>
      <c r="I17" s="100"/>
      <c r="J17" s="100"/>
      <c r="K17" s="100"/>
      <c r="L17" s="100"/>
      <c r="M17" s="100"/>
      <c r="N17" s="109">
        <f t="shared" si="0"/>
        <v>4</v>
      </c>
    </row>
    <row r="18" spans="1:14" ht="18" thickBot="1" x14ac:dyDescent="0.25">
      <c r="A18" s="95" t="s">
        <v>56</v>
      </c>
      <c r="B18" s="100">
        <v>2</v>
      </c>
      <c r="C18" s="100"/>
      <c r="D18" s="100"/>
      <c r="E18" s="100"/>
      <c r="F18" s="100"/>
      <c r="G18" s="100"/>
      <c r="H18" s="100"/>
      <c r="I18" s="100">
        <v>2</v>
      </c>
      <c r="J18" s="100"/>
      <c r="K18" s="100"/>
      <c r="L18" s="100"/>
      <c r="M18" s="100"/>
      <c r="N18" s="109">
        <f t="shared" si="0"/>
        <v>4</v>
      </c>
    </row>
    <row r="19" spans="1:14" ht="19" thickTop="1" thickBot="1" x14ac:dyDescent="0.25">
      <c r="A19" s="92" t="s">
        <v>27</v>
      </c>
      <c r="B19" s="108">
        <f t="shared" ref="B19:N19" si="1">SUM(B6:B18)</f>
        <v>2099</v>
      </c>
      <c r="C19" s="108">
        <f t="shared" si="1"/>
        <v>3478</v>
      </c>
      <c r="D19" s="108">
        <f t="shared" si="1"/>
        <v>3391.5</v>
      </c>
      <c r="E19" s="108">
        <f t="shared" si="1"/>
        <v>993.25</v>
      </c>
      <c r="F19" s="108">
        <f t="shared" si="1"/>
        <v>142.25</v>
      </c>
      <c r="G19" s="108">
        <f t="shared" si="1"/>
        <v>1167.25</v>
      </c>
      <c r="H19" s="108">
        <f t="shared" si="1"/>
        <v>292.25</v>
      </c>
      <c r="I19" s="108">
        <f t="shared" si="1"/>
        <v>944.25</v>
      </c>
      <c r="J19" s="108">
        <f t="shared" si="1"/>
        <v>18.25</v>
      </c>
      <c r="K19" s="108">
        <f t="shared" si="1"/>
        <v>111</v>
      </c>
      <c r="L19" s="108">
        <f t="shared" si="1"/>
        <v>1.25</v>
      </c>
      <c r="M19" s="108">
        <f t="shared" si="1"/>
        <v>1426.25</v>
      </c>
      <c r="N19" s="108">
        <f t="shared" si="1"/>
        <v>14056.25</v>
      </c>
    </row>
    <row r="20" spans="1:14" x14ac:dyDescent="0.2">
      <c r="A20" s="94"/>
      <c r="B20" s="94"/>
      <c r="C20" s="94"/>
      <c r="D20" s="94"/>
      <c r="E20" s="94"/>
      <c r="F20" s="94"/>
      <c r="G20" s="94"/>
      <c r="H20" s="94"/>
      <c r="I20" s="94"/>
      <c r="J20" s="94"/>
      <c r="K20" s="94"/>
      <c r="L20" s="94"/>
      <c r="M20" s="94"/>
      <c r="N20" s="94"/>
    </row>
    <row r="21" spans="1:14" x14ac:dyDescent="0.2">
      <c r="A21" s="94"/>
      <c r="B21" s="94"/>
      <c r="C21" s="94"/>
      <c r="D21" s="94"/>
      <c r="E21" s="94"/>
      <c r="F21" s="94"/>
      <c r="G21" s="94"/>
      <c r="H21" s="94"/>
      <c r="I21" s="94"/>
      <c r="J21" s="94"/>
      <c r="K21" s="94"/>
      <c r="L21" s="94"/>
      <c r="M21" s="94"/>
      <c r="N21" s="94"/>
    </row>
    <row r="22" spans="1:14" x14ac:dyDescent="0.2">
      <c r="A22" s="94"/>
      <c r="B22" s="94"/>
      <c r="C22" s="94"/>
      <c r="D22" s="94"/>
      <c r="E22" s="94"/>
      <c r="F22" s="94"/>
      <c r="G22" s="94"/>
      <c r="H22" s="94"/>
      <c r="I22" s="94"/>
      <c r="J22" s="94"/>
      <c r="K22" s="94"/>
      <c r="L22" s="94"/>
      <c r="M22" s="94"/>
      <c r="N22" s="94"/>
    </row>
    <row r="23" spans="1:14" x14ac:dyDescent="0.2">
      <c r="A23" s="94"/>
      <c r="B23" s="94"/>
      <c r="C23" s="94"/>
      <c r="D23" s="94"/>
      <c r="E23" s="94"/>
      <c r="F23" s="94"/>
      <c r="G23" s="94"/>
      <c r="H23" s="94"/>
      <c r="I23" s="94"/>
      <c r="J23" s="94"/>
      <c r="K23" s="94"/>
      <c r="L23" s="94"/>
      <c r="M23" s="94"/>
      <c r="N23" s="94"/>
    </row>
    <row r="24" spans="1:14" x14ac:dyDescent="0.2">
      <c r="A24" s="94"/>
      <c r="B24" s="94"/>
      <c r="C24" s="94"/>
      <c r="D24" s="94"/>
      <c r="E24" s="94"/>
      <c r="F24" s="94"/>
      <c r="G24" s="94"/>
      <c r="H24" s="94"/>
      <c r="I24" s="94"/>
      <c r="J24" s="94"/>
      <c r="K24" s="94"/>
      <c r="L24" s="94"/>
      <c r="M24" s="94"/>
      <c r="N24" s="94"/>
    </row>
    <row r="25" spans="1:14" x14ac:dyDescent="0.2">
      <c r="B25" s="94"/>
      <c r="C25" s="94"/>
      <c r="D25" s="94"/>
      <c r="E25" s="94"/>
      <c r="F25" s="94"/>
      <c r="G25" s="94"/>
      <c r="H25" s="94"/>
      <c r="I25" s="94"/>
      <c r="J25" s="94"/>
      <c r="K25" s="94"/>
      <c r="L25" s="94"/>
      <c r="M25" s="94"/>
    </row>
    <row r="26" spans="1:14" x14ac:dyDescent="0.2">
      <c r="B26" s="94"/>
      <c r="C26" s="94"/>
      <c r="D26" s="94"/>
      <c r="E26" s="94"/>
      <c r="F26" s="94"/>
      <c r="G26" s="94"/>
      <c r="H26" s="94"/>
      <c r="I26" s="94"/>
      <c r="J26" s="94"/>
      <c r="K26" s="94"/>
      <c r="L26" s="94"/>
      <c r="M26" s="94"/>
    </row>
    <row r="27" spans="1:14" x14ac:dyDescent="0.2">
      <c r="B27" s="94"/>
      <c r="C27" s="94"/>
      <c r="D27" s="94"/>
      <c r="E27" s="94"/>
      <c r="F27" s="94"/>
      <c r="G27" s="94"/>
      <c r="H27" s="94"/>
      <c r="I27" s="94"/>
      <c r="J27" s="94"/>
      <c r="K27" s="94"/>
      <c r="L27" s="94"/>
      <c r="M27" s="94"/>
    </row>
    <row r="28" spans="1:14" x14ac:dyDescent="0.2">
      <c r="B28" s="94"/>
      <c r="C28" s="94"/>
      <c r="D28" s="94"/>
      <c r="E28" s="94"/>
      <c r="F28" s="94"/>
      <c r="G28" s="94"/>
      <c r="H28" s="94"/>
      <c r="I28" s="94"/>
      <c r="J28" s="94"/>
      <c r="K28" s="94"/>
      <c r="L28" s="94"/>
      <c r="M28" s="94"/>
    </row>
    <row r="29" spans="1:14" x14ac:dyDescent="0.2">
      <c r="B29" s="94"/>
      <c r="C29" s="94"/>
      <c r="D29" s="94"/>
      <c r="E29" s="94"/>
      <c r="F29" s="94"/>
      <c r="G29" s="94"/>
      <c r="H29" s="94"/>
      <c r="I29" s="94"/>
      <c r="J29" s="94"/>
      <c r="K29" s="94"/>
      <c r="L29" s="94"/>
      <c r="M29" s="94"/>
    </row>
    <row r="30" spans="1:14" x14ac:dyDescent="0.2">
      <c r="B30" s="94"/>
      <c r="C30" s="94"/>
      <c r="D30" s="94"/>
      <c r="E30" s="94"/>
      <c r="F30" s="94"/>
      <c r="G30" s="94"/>
      <c r="H30" s="94"/>
      <c r="I30" s="94"/>
      <c r="J30" s="94"/>
      <c r="K30" s="94"/>
      <c r="L30" s="94"/>
      <c r="M30" s="94"/>
    </row>
    <row r="31" spans="1:14" x14ac:dyDescent="0.2">
      <c r="B31" s="94"/>
      <c r="C31" s="94"/>
      <c r="D31" s="94"/>
      <c r="E31" s="94"/>
      <c r="F31" s="94"/>
      <c r="G31" s="94"/>
      <c r="H31" s="94"/>
      <c r="I31" s="94"/>
      <c r="J31" s="94"/>
      <c r="K31" s="94"/>
      <c r="L31" s="94"/>
      <c r="M31" s="94"/>
    </row>
    <row r="32" spans="1:14" x14ac:dyDescent="0.2">
      <c r="B32" s="94"/>
      <c r="C32" s="94"/>
      <c r="D32" s="94"/>
      <c r="E32" s="94"/>
      <c r="F32" s="94"/>
      <c r="G32" s="94"/>
      <c r="H32" s="94"/>
      <c r="I32" s="94"/>
      <c r="J32" s="94"/>
      <c r="K32" s="94"/>
      <c r="L32" s="94"/>
      <c r="M32" s="94"/>
    </row>
  </sheetData>
  <mergeCells count="3">
    <mergeCell ref="A1:N1"/>
    <mergeCell ref="A2:N2"/>
    <mergeCell ref="A3:N3"/>
  </mergeCells>
  <hyperlinks>
    <hyperlink ref="A1:N1" location="Index!A1" display="Zurück zum Index" xr:uid="{E679B409-75D5-7045-9536-6506E75F8225}"/>
  </hyperlinks>
  <pageMargins left="0.7" right="0.7" top="0.78740157499999996" bottom="0.78740157499999996" header="0.3" footer="0.3"/>
  <pageSetup paperSize="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26EA4-B011-A44C-B388-468C108E7172}">
  <dimension ref="A1:M11"/>
  <sheetViews>
    <sheetView showGridLines="0" zoomScaleNormal="100" workbookViewId="0">
      <selection sqref="A1:M1"/>
    </sheetView>
  </sheetViews>
  <sheetFormatPr baseColWidth="10" defaultColWidth="10.6640625" defaultRowHeight="15" x14ac:dyDescent="0.2"/>
  <cols>
    <col min="1" max="1" width="55.33203125" style="90" customWidth="1"/>
    <col min="2" max="13" width="12.1640625" style="90" customWidth="1"/>
    <col min="14" max="16384" width="10.6640625" style="90"/>
  </cols>
  <sheetData>
    <row r="1" spans="1:13" s="15" customFormat="1" ht="15" customHeight="1" x14ac:dyDescent="0.2">
      <c r="A1" s="273" t="s">
        <v>100</v>
      </c>
      <c r="B1" s="274"/>
      <c r="C1" s="274"/>
      <c r="D1" s="274"/>
      <c r="E1" s="274"/>
      <c r="F1" s="274"/>
      <c r="G1" s="274"/>
      <c r="H1" s="274"/>
      <c r="I1" s="274"/>
      <c r="J1" s="274"/>
      <c r="K1" s="274"/>
      <c r="L1" s="274"/>
      <c r="M1" s="274"/>
    </row>
    <row r="2" spans="1:13" ht="16.25" customHeight="1" x14ac:dyDescent="0.25">
      <c r="A2" s="269" t="s">
        <v>443</v>
      </c>
      <c r="B2" s="270"/>
      <c r="C2" s="270"/>
      <c r="D2" s="270"/>
      <c r="E2" s="270"/>
      <c r="F2" s="270"/>
      <c r="G2" s="270"/>
      <c r="H2" s="270"/>
      <c r="I2" s="270"/>
      <c r="J2" s="270"/>
      <c r="K2" s="270"/>
      <c r="L2" s="270"/>
      <c r="M2" s="270"/>
    </row>
    <row r="3" spans="1:13" ht="15" customHeight="1" x14ac:dyDescent="0.2">
      <c r="A3" s="275" t="s">
        <v>312</v>
      </c>
      <c r="B3" s="270"/>
      <c r="C3" s="270"/>
      <c r="D3" s="270"/>
      <c r="E3" s="270"/>
      <c r="F3" s="270"/>
      <c r="G3" s="270"/>
      <c r="H3" s="270"/>
      <c r="I3" s="270"/>
      <c r="J3" s="270"/>
      <c r="K3" s="270"/>
      <c r="L3" s="270"/>
      <c r="M3" s="270"/>
    </row>
    <row r="4" spans="1:13" ht="16" x14ac:dyDescent="0.2">
      <c r="A4" s="14"/>
      <c r="B4" s="14"/>
      <c r="C4" s="14"/>
      <c r="D4" s="14"/>
      <c r="E4" s="14"/>
      <c r="F4" s="14"/>
      <c r="G4" s="14"/>
      <c r="H4" s="14"/>
      <c r="I4" s="14"/>
      <c r="J4" s="14"/>
      <c r="K4" s="14"/>
      <c r="L4" s="14"/>
      <c r="M4" s="15"/>
    </row>
    <row r="5" spans="1:13" ht="72" x14ac:dyDescent="0.2">
      <c r="A5" s="21" t="s">
        <v>40</v>
      </c>
      <c r="B5" s="22" t="s">
        <v>2</v>
      </c>
      <c r="C5" s="22" t="s">
        <v>41</v>
      </c>
      <c r="D5" s="22" t="s">
        <v>1</v>
      </c>
      <c r="E5" s="22" t="s">
        <v>42</v>
      </c>
      <c r="F5" s="22" t="s">
        <v>43</v>
      </c>
      <c r="G5" s="22" t="s">
        <v>104</v>
      </c>
      <c r="H5" s="22" t="s">
        <v>44</v>
      </c>
      <c r="I5" s="22" t="s">
        <v>45</v>
      </c>
      <c r="J5" s="22" t="s">
        <v>46</v>
      </c>
      <c r="K5" s="22" t="s">
        <v>47</v>
      </c>
      <c r="L5" s="22" t="s">
        <v>3</v>
      </c>
      <c r="M5" s="22" t="s">
        <v>48</v>
      </c>
    </row>
    <row r="6" spans="1:13" ht="17" x14ac:dyDescent="0.2">
      <c r="A6" s="95" t="s">
        <v>4</v>
      </c>
      <c r="B6" s="96">
        <v>19</v>
      </c>
      <c r="C6" s="96"/>
      <c r="D6" s="96">
        <v>1</v>
      </c>
      <c r="E6" s="96"/>
      <c r="F6" s="96"/>
      <c r="G6" s="96"/>
      <c r="H6" s="96"/>
      <c r="I6" s="96">
        <v>1</v>
      </c>
      <c r="J6" s="96"/>
      <c r="K6" s="97"/>
      <c r="L6" s="97"/>
      <c r="M6" s="98">
        <f>SUM(B6:L6)</f>
        <v>21</v>
      </c>
    </row>
    <row r="7" spans="1:13" ht="17" x14ac:dyDescent="0.2">
      <c r="A7" s="99" t="s">
        <v>53</v>
      </c>
      <c r="B7" s="100"/>
      <c r="C7" s="100"/>
      <c r="D7" s="100">
        <v>3</v>
      </c>
      <c r="E7" s="100">
        <v>9.25</v>
      </c>
      <c r="F7" s="100">
        <v>62.25</v>
      </c>
      <c r="G7" s="100">
        <v>91.75</v>
      </c>
      <c r="H7" s="100">
        <v>1</v>
      </c>
      <c r="I7" s="100">
        <v>15.25</v>
      </c>
      <c r="J7" s="100"/>
      <c r="K7" s="100"/>
      <c r="L7" s="100"/>
      <c r="M7" s="101">
        <f>SUM(B7:L7)</f>
        <v>182.5</v>
      </c>
    </row>
    <row r="8" spans="1:13" ht="17" x14ac:dyDescent="0.2">
      <c r="A8" s="99" t="s">
        <v>51</v>
      </c>
      <c r="B8" s="100"/>
      <c r="C8" s="100"/>
      <c r="D8" s="100"/>
      <c r="E8" s="100"/>
      <c r="F8" s="100"/>
      <c r="G8" s="100"/>
      <c r="H8" s="100">
        <v>85.5</v>
      </c>
      <c r="I8" s="100"/>
      <c r="J8" s="100"/>
      <c r="K8" s="100"/>
      <c r="L8" s="100"/>
      <c r="M8" s="101">
        <f>SUM(B8:L8)</f>
        <v>85.5</v>
      </c>
    </row>
    <row r="9" spans="1:13" ht="17" x14ac:dyDescent="0.2">
      <c r="A9" s="99" t="s">
        <v>55</v>
      </c>
      <c r="B9" s="100"/>
      <c r="C9" s="100"/>
      <c r="D9" s="100"/>
      <c r="E9" s="100"/>
      <c r="F9" s="100">
        <v>1</v>
      </c>
      <c r="G9" s="100"/>
      <c r="H9" s="100"/>
      <c r="I9" s="100">
        <v>0.25</v>
      </c>
      <c r="J9" s="100"/>
      <c r="K9" s="100">
        <v>15.25</v>
      </c>
      <c r="L9" s="100"/>
      <c r="M9" s="101">
        <f>SUM(B9:L9)</f>
        <v>16.5</v>
      </c>
    </row>
    <row r="10" spans="1:13" ht="18" thickBot="1" x14ac:dyDescent="0.25">
      <c r="A10" s="104" t="s">
        <v>50</v>
      </c>
      <c r="B10" s="111"/>
      <c r="C10" s="111"/>
      <c r="D10" s="111"/>
      <c r="E10" s="111"/>
      <c r="F10" s="111"/>
      <c r="G10" s="111"/>
      <c r="H10" s="111"/>
      <c r="I10" s="111"/>
      <c r="J10" s="111"/>
      <c r="K10" s="111"/>
      <c r="L10" s="111"/>
      <c r="M10" s="112">
        <f>SUM(B10:L10)</f>
        <v>0</v>
      </c>
    </row>
    <row r="11" spans="1:13" ht="19" thickTop="1" thickBot="1" x14ac:dyDescent="0.25">
      <c r="A11" s="102" t="s">
        <v>27</v>
      </c>
      <c r="B11" s="103">
        <f>SUM(B6:B10)</f>
        <v>19</v>
      </c>
      <c r="C11" s="103">
        <f>SUM(C6:C10)</f>
        <v>0</v>
      </c>
      <c r="D11" s="103">
        <f>SUM(D6:D10)</f>
        <v>4</v>
      </c>
      <c r="E11" s="103">
        <f t="shared" ref="E11:L11" si="0">SUM(E6:E10)</f>
        <v>9.25</v>
      </c>
      <c r="F11" s="103">
        <f t="shared" si="0"/>
        <v>63.25</v>
      </c>
      <c r="G11" s="103">
        <f t="shared" si="0"/>
        <v>91.75</v>
      </c>
      <c r="H11" s="103">
        <f t="shared" si="0"/>
        <v>86.5</v>
      </c>
      <c r="I11" s="103">
        <f t="shared" si="0"/>
        <v>16.5</v>
      </c>
      <c r="J11" s="103">
        <f t="shared" si="0"/>
        <v>0</v>
      </c>
      <c r="K11" s="103">
        <f t="shared" si="0"/>
        <v>15.25</v>
      </c>
      <c r="L11" s="103">
        <f t="shared" si="0"/>
        <v>0</v>
      </c>
      <c r="M11" s="103">
        <f>SUM(M6:M10)</f>
        <v>305.5</v>
      </c>
    </row>
  </sheetData>
  <mergeCells count="3">
    <mergeCell ref="A1:M1"/>
    <mergeCell ref="A2:M2"/>
    <mergeCell ref="A3:M3"/>
  </mergeCells>
  <hyperlinks>
    <hyperlink ref="A1:M1" location="Index!A1" display="Zurück zum Index" xr:uid="{72DE468A-F022-D841-B83F-F5B85693C931}"/>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D5191-8198-C34A-9777-05C38480A30F}">
  <dimension ref="A1:M19"/>
  <sheetViews>
    <sheetView showGridLines="0" zoomScaleNormal="100" workbookViewId="0"/>
  </sheetViews>
  <sheetFormatPr baseColWidth="10" defaultColWidth="10.6640625" defaultRowHeight="15" x14ac:dyDescent="0.2"/>
  <cols>
    <col min="1" max="1" width="56.5" style="90" bestFit="1" customWidth="1"/>
    <col min="2" max="13" width="12.1640625" style="90" customWidth="1"/>
    <col min="14" max="16384" width="10.6640625" style="90"/>
  </cols>
  <sheetData>
    <row r="1" spans="1:13" s="15" customFormat="1" ht="15" customHeight="1" x14ac:dyDescent="0.2">
      <c r="A1" s="87" t="s">
        <v>100</v>
      </c>
      <c r="B1" s="174"/>
      <c r="C1" s="174"/>
      <c r="D1" s="174"/>
      <c r="E1" s="174"/>
      <c r="F1" s="174"/>
      <c r="G1" s="174"/>
      <c r="H1" s="174"/>
      <c r="I1" s="174"/>
      <c r="J1" s="174"/>
      <c r="K1" s="174"/>
      <c r="L1" s="174"/>
      <c r="M1" s="174"/>
    </row>
    <row r="2" spans="1:13" ht="16.25" customHeight="1" x14ac:dyDescent="0.25">
      <c r="A2" s="269" t="s">
        <v>443</v>
      </c>
      <c r="B2" s="270"/>
      <c r="C2" s="270"/>
      <c r="D2" s="270"/>
      <c r="E2" s="270"/>
      <c r="F2" s="270"/>
      <c r="G2" s="270"/>
      <c r="H2" s="270"/>
      <c r="I2" s="270"/>
      <c r="J2" s="270"/>
      <c r="K2" s="270"/>
      <c r="L2" s="270"/>
      <c r="M2" s="270"/>
    </row>
    <row r="3" spans="1:13" ht="15" customHeight="1" x14ac:dyDescent="0.2">
      <c r="A3" s="275" t="s">
        <v>361</v>
      </c>
      <c r="B3" s="270"/>
      <c r="C3" s="270"/>
      <c r="D3" s="270"/>
      <c r="E3" s="270"/>
      <c r="F3" s="270"/>
      <c r="G3" s="270"/>
      <c r="H3" s="270"/>
      <c r="I3" s="270"/>
      <c r="J3" s="270"/>
      <c r="K3" s="270"/>
      <c r="L3" s="270"/>
      <c r="M3" s="270"/>
    </row>
    <row r="4" spans="1:13" ht="16" x14ac:dyDescent="0.2">
      <c r="A4" s="14"/>
      <c r="B4" s="14"/>
      <c r="C4" s="14"/>
      <c r="D4" s="14"/>
      <c r="E4" s="14"/>
      <c r="F4" s="14"/>
      <c r="G4" s="14"/>
      <c r="H4" s="14"/>
      <c r="I4" s="14"/>
      <c r="J4" s="14"/>
      <c r="K4" s="14"/>
      <c r="L4" s="14"/>
      <c r="M4" s="15"/>
    </row>
    <row r="5" spans="1:13" ht="54" x14ac:dyDescent="0.2">
      <c r="A5" s="21" t="s">
        <v>40</v>
      </c>
      <c r="B5" s="22" t="s">
        <v>41</v>
      </c>
      <c r="C5" s="22" t="s">
        <v>268</v>
      </c>
      <c r="D5" s="22" t="s">
        <v>42</v>
      </c>
      <c r="E5" s="22" t="s">
        <v>358</v>
      </c>
      <c r="F5" s="22" t="s">
        <v>104</v>
      </c>
      <c r="G5" s="22" t="s">
        <v>44</v>
      </c>
      <c r="H5" s="22" t="s">
        <v>359</v>
      </c>
      <c r="I5" s="22" t="s">
        <v>46</v>
      </c>
      <c r="J5" s="22" t="s">
        <v>360</v>
      </c>
      <c r="K5" s="22" t="s">
        <v>3</v>
      </c>
      <c r="L5" s="22" t="s">
        <v>269</v>
      </c>
      <c r="M5" s="91" t="s">
        <v>48</v>
      </c>
    </row>
    <row r="6" spans="1:13" ht="17" x14ac:dyDescent="0.2">
      <c r="A6" s="104" t="s">
        <v>49</v>
      </c>
      <c r="B6" s="90">
        <v>377</v>
      </c>
      <c r="C6" s="90">
        <v>0</v>
      </c>
      <c r="D6" s="90">
        <v>95.75</v>
      </c>
      <c r="E6" s="90">
        <v>0</v>
      </c>
      <c r="F6" s="90">
        <v>0</v>
      </c>
      <c r="G6" s="90">
        <v>0</v>
      </c>
      <c r="H6" s="90">
        <v>0</v>
      </c>
      <c r="I6" s="90">
        <v>0</v>
      </c>
      <c r="J6" s="90">
        <v>0</v>
      </c>
      <c r="K6" s="90">
        <v>282.75</v>
      </c>
      <c r="L6" s="90">
        <v>28.75</v>
      </c>
      <c r="M6" s="98">
        <f t="shared" ref="M6:M18" si="0">SUM(B6:L6)</f>
        <v>784.25</v>
      </c>
    </row>
    <row r="7" spans="1:13" ht="17" x14ac:dyDescent="0.2">
      <c r="A7" s="99" t="s">
        <v>53</v>
      </c>
      <c r="B7" s="105"/>
      <c r="C7" s="105"/>
      <c r="D7" s="105"/>
      <c r="E7" s="105"/>
      <c r="F7" s="105"/>
      <c r="G7" s="105"/>
      <c r="H7" s="105"/>
      <c r="I7" s="105"/>
      <c r="J7" s="105"/>
      <c r="K7" s="105">
        <v>10.75</v>
      </c>
      <c r="L7" s="96"/>
      <c r="M7" s="98">
        <f t="shared" si="0"/>
        <v>10.75</v>
      </c>
    </row>
    <row r="8" spans="1:13" ht="17" x14ac:dyDescent="0.2">
      <c r="A8" s="99" t="s">
        <v>51</v>
      </c>
      <c r="B8" s="105"/>
      <c r="C8" s="105"/>
      <c r="D8" s="105"/>
      <c r="E8" s="105"/>
      <c r="F8" s="105"/>
      <c r="G8" s="105"/>
      <c r="H8" s="105"/>
      <c r="I8" s="105"/>
      <c r="J8" s="105"/>
      <c r="K8" s="105">
        <v>10.5</v>
      </c>
      <c r="L8" s="96"/>
      <c r="M8" s="98">
        <f t="shared" si="0"/>
        <v>10.5</v>
      </c>
    </row>
    <row r="9" spans="1:13" ht="17" x14ac:dyDescent="0.2">
      <c r="A9" s="99" t="s">
        <v>4</v>
      </c>
      <c r="B9" s="96"/>
      <c r="C9" s="96"/>
      <c r="D9" s="96"/>
      <c r="E9" s="96"/>
      <c r="F9" s="96"/>
      <c r="G9" s="96"/>
      <c r="H9" s="96"/>
      <c r="I9" s="96"/>
      <c r="J9" s="96"/>
      <c r="K9" s="96"/>
      <c r="L9" s="96"/>
      <c r="M9" s="98">
        <f t="shared" si="0"/>
        <v>0</v>
      </c>
    </row>
    <row r="10" spans="1:13" ht="17" x14ac:dyDescent="0.2">
      <c r="A10" s="99" t="s">
        <v>99</v>
      </c>
      <c r="B10" s="106"/>
      <c r="C10" s="106"/>
      <c r="D10" s="106"/>
      <c r="E10" s="106"/>
      <c r="F10" s="106"/>
      <c r="G10" s="106"/>
      <c r="H10" s="106"/>
      <c r="I10" s="106"/>
      <c r="J10" s="106"/>
      <c r="K10" s="106"/>
      <c r="L10" s="106"/>
      <c r="M10" s="98">
        <f t="shared" si="0"/>
        <v>0</v>
      </c>
    </row>
    <row r="11" spans="1:13" ht="17" x14ac:dyDescent="0.2">
      <c r="A11" s="99" t="s">
        <v>54</v>
      </c>
      <c r="B11" s="105">
        <v>45.25</v>
      </c>
      <c r="C11" s="105"/>
      <c r="D11" s="105">
        <v>4.75</v>
      </c>
      <c r="E11" s="105"/>
      <c r="F11" s="105"/>
      <c r="G11" s="105"/>
      <c r="H11" s="105"/>
      <c r="I11" s="105"/>
      <c r="J11" s="105"/>
      <c r="K11" s="105"/>
      <c r="L11" s="96"/>
      <c r="M11" s="98">
        <f t="shared" si="0"/>
        <v>50</v>
      </c>
    </row>
    <row r="12" spans="1:13" ht="17" x14ac:dyDescent="0.2">
      <c r="A12" s="99" t="s">
        <v>98</v>
      </c>
      <c r="B12" s="96"/>
      <c r="C12" s="96"/>
      <c r="D12" s="96"/>
      <c r="E12" s="96"/>
      <c r="F12" s="96"/>
      <c r="G12" s="96"/>
      <c r="H12" s="96"/>
      <c r="I12" s="96"/>
      <c r="J12" s="96"/>
      <c r="K12" s="96"/>
      <c r="L12" s="96"/>
      <c r="M12" s="98">
        <f t="shared" si="0"/>
        <v>0</v>
      </c>
    </row>
    <row r="13" spans="1:13" ht="17" x14ac:dyDescent="0.2">
      <c r="A13" s="99" t="s">
        <v>55</v>
      </c>
      <c r="B13" s="96"/>
      <c r="C13" s="96"/>
      <c r="D13" s="96"/>
      <c r="E13" s="96"/>
      <c r="F13" s="96"/>
      <c r="G13" s="96"/>
      <c r="H13" s="96"/>
      <c r="I13" s="96"/>
      <c r="J13" s="96"/>
      <c r="K13" s="96"/>
      <c r="L13" s="96"/>
      <c r="M13" s="98">
        <f t="shared" si="0"/>
        <v>0</v>
      </c>
    </row>
    <row r="14" spans="1:13" ht="17" x14ac:dyDescent="0.2">
      <c r="A14" s="99" t="s">
        <v>50</v>
      </c>
      <c r="B14" s="106"/>
      <c r="C14" s="106"/>
      <c r="D14" s="106"/>
      <c r="E14" s="106"/>
      <c r="F14" s="106"/>
      <c r="G14" s="106"/>
      <c r="H14" s="106"/>
      <c r="I14" s="106"/>
      <c r="J14" s="106"/>
      <c r="K14" s="106"/>
      <c r="L14" s="106"/>
      <c r="M14" s="98">
        <f t="shared" si="0"/>
        <v>0</v>
      </c>
    </row>
    <row r="15" spans="1:13" ht="17" x14ac:dyDescent="0.2">
      <c r="A15" s="99" t="s">
        <v>57</v>
      </c>
      <c r="B15" s="96"/>
      <c r="C15" s="96"/>
      <c r="D15" s="96"/>
      <c r="E15" s="96"/>
      <c r="F15" s="96"/>
      <c r="G15" s="96"/>
      <c r="H15" s="96"/>
      <c r="I15" s="96"/>
      <c r="J15" s="96"/>
      <c r="K15" s="96"/>
      <c r="L15" s="96"/>
      <c r="M15" s="98">
        <f t="shared" si="0"/>
        <v>0</v>
      </c>
    </row>
    <row r="16" spans="1:13" ht="17" x14ac:dyDescent="0.2">
      <c r="A16" s="99" t="s">
        <v>52</v>
      </c>
      <c r="B16" s="96"/>
      <c r="C16" s="96"/>
      <c r="D16" s="96"/>
      <c r="E16" s="96"/>
      <c r="F16" s="96"/>
      <c r="G16" s="96"/>
      <c r="H16" s="96"/>
      <c r="I16" s="96"/>
      <c r="J16" s="96"/>
      <c r="K16" s="96"/>
      <c r="L16" s="96"/>
      <c r="M16" s="98">
        <f t="shared" si="0"/>
        <v>0</v>
      </c>
    </row>
    <row r="17" spans="1:13" ht="17" x14ac:dyDescent="0.2">
      <c r="A17" s="99" t="s">
        <v>58</v>
      </c>
      <c r="B17" s="96"/>
      <c r="C17" s="96"/>
      <c r="D17" s="96"/>
      <c r="E17" s="96"/>
      <c r="F17" s="96"/>
      <c r="G17" s="96"/>
      <c r="H17" s="96"/>
      <c r="I17" s="96"/>
      <c r="J17" s="96"/>
      <c r="K17" s="96"/>
      <c r="L17" s="96"/>
      <c r="M17" s="98">
        <f t="shared" si="0"/>
        <v>0</v>
      </c>
    </row>
    <row r="18" spans="1:13" ht="18" thickBot="1" x14ac:dyDescent="0.25">
      <c r="A18" s="99" t="s">
        <v>56</v>
      </c>
      <c r="B18" s="96"/>
      <c r="C18" s="96"/>
      <c r="D18" s="96"/>
      <c r="E18" s="96"/>
      <c r="F18" s="96"/>
      <c r="G18" s="96"/>
      <c r="H18" s="96"/>
      <c r="I18" s="96"/>
      <c r="J18" s="96"/>
      <c r="K18" s="96"/>
      <c r="L18" s="96"/>
      <c r="M18" s="98">
        <f t="shared" si="0"/>
        <v>0</v>
      </c>
    </row>
    <row r="19" spans="1:13" ht="19" thickTop="1" thickBot="1" x14ac:dyDescent="0.25">
      <c r="A19" s="102" t="s">
        <v>27</v>
      </c>
      <c r="B19" s="107">
        <f t="shared" ref="B19:M19" si="1">SUM(B6:B18)</f>
        <v>422.25</v>
      </c>
      <c r="C19" s="107">
        <f t="shared" si="1"/>
        <v>0</v>
      </c>
      <c r="D19" s="107">
        <f t="shared" si="1"/>
        <v>100.5</v>
      </c>
      <c r="E19" s="107">
        <f t="shared" si="1"/>
        <v>0</v>
      </c>
      <c r="F19" s="107">
        <f t="shared" si="1"/>
        <v>0</v>
      </c>
      <c r="G19" s="107">
        <f t="shared" si="1"/>
        <v>0</v>
      </c>
      <c r="H19" s="107">
        <f t="shared" si="1"/>
        <v>0</v>
      </c>
      <c r="I19" s="107">
        <f t="shared" si="1"/>
        <v>0</v>
      </c>
      <c r="J19" s="107">
        <f t="shared" si="1"/>
        <v>0</v>
      </c>
      <c r="K19" s="107">
        <f t="shared" si="1"/>
        <v>304</v>
      </c>
      <c r="L19" s="107">
        <f t="shared" si="1"/>
        <v>28.75</v>
      </c>
      <c r="M19" s="107">
        <f t="shared" si="1"/>
        <v>855.5</v>
      </c>
    </row>
  </sheetData>
  <mergeCells count="2">
    <mergeCell ref="A2:M2"/>
    <mergeCell ref="A3:M3"/>
  </mergeCells>
  <hyperlinks>
    <hyperlink ref="A1:M1" location="Index!A1" display="Zurück zum Index" xr:uid="{330E4744-8D87-AF4C-B78A-5728CB6FC80A}"/>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8144D-3C4A-E543-84D8-A8DF2F9D68B5}">
  <sheetPr>
    <pageSetUpPr fitToPage="1"/>
  </sheetPr>
  <dimension ref="A1:WVR16"/>
  <sheetViews>
    <sheetView showGridLines="0" zoomScaleNormal="100" workbookViewId="0">
      <selection sqref="A1:D1"/>
    </sheetView>
  </sheetViews>
  <sheetFormatPr baseColWidth="10" defaultColWidth="11.5" defaultRowHeight="16" x14ac:dyDescent="0.2"/>
  <cols>
    <col min="1" max="1" width="41.6640625" style="15" customWidth="1" collapsed="1"/>
    <col min="2" max="4" width="16.6640625" style="15" customWidth="1"/>
    <col min="5" max="8" width="14.33203125" style="14" customWidth="1" collapsed="1"/>
    <col min="9" max="15" width="11.5" style="15"/>
    <col min="16" max="251" width="11.5" style="15" collapsed="1"/>
    <col min="252" max="252" width="57.1640625" style="15" customWidth="1" collapsed="1"/>
    <col min="253" max="264" width="14.33203125" style="15" customWidth="1" collapsed="1"/>
    <col min="265" max="507" width="11.5" style="15" collapsed="1"/>
    <col min="508" max="508" width="57.1640625" style="15" customWidth="1" collapsed="1"/>
    <col min="509" max="520" width="14.33203125" style="15" customWidth="1" collapsed="1"/>
    <col min="521" max="763" width="11.5" style="15" collapsed="1"/>
    <col min="764" max="764" width="57.1640625" style="15" customWidth="1" collapsed="1"/>
    <col min="765" max="776" width="14.33203125" style="15" customWidth="1" collapsed="1"/>
    <col min="777" max="1019" width="11.5" style="15" collapsed="1"/>
    <col min="1020" max="1020" width="57.1640625" style="15" customWidth="1" collapsed="1"/>
    <col min="1021" max="1032" width="14.33203125" style="15" customWidth="1" collapsed="1"/>
    <col min="1033" max="1275" width="11.5" style="15" collapsed="1"/>
    <col min="1276" max="1276" width="57.1640625" style="15" customWidth="1" collapsed="1"/>
    <col min="1277" max="1288" width="14.33203125" style="15" customWidth="1" collapsed="1"/>
    <col min="1289" max="1531" width="11.5" style="15" collapsed="1"/>
    <col min="1532" max="1532" width="57.1640625" style="15" customWidth="1" collapsed="1"/>
    <col min="1533" max="1544" width="14.33203125" style="15" customWidth="1" collapsed="1"/>
    <col min="1545" max="1787" width="11.5" style="15" collapsed="1"/>
    <col min="1788" max="1788" width="57.1640625" style="15" customWidth="1" collapsed="1"/>
    <col min="1789" max="1800" width="14.33203125" style="15" customWidth="1" collapsed="1"/>
    <col min="1801" max="2043" width="11.5" style="15" collapsed="1"/>
    <col min="2044" max="2044" width="57.1640625" style="15" customWidth="1" collapsed="1"/>
    <col min="2045" max="2056" width="14.33203125" style="15" customWidth="1" collapsed="1"/>
    <col min="2057" max="2299" width="11.5" style="15" collapsed="1"/>
    <col min="2300" max="2300" width="57.1640625" style="15" customWidth="1" collapsed="1"/>
    <col min="2301" max="2312" width="14.33203125" style="15" customWidth="1" collapsed="1"/>
    <col min="2313" max="2555" width="11.5" style="15" collapsed="1"/>
    <col min="2556" max="2556" width="57.1640625" style="15" customWidth="1" collapsed="1"/>
    <col min="2557" max="2568" width="14.33203125" style="15" customWidth="1" collapsed="1"/>
    <col min="2569" max="2811" width="11.5" style="15" collapsed="1"/>
    <col min="2812" max="2812" width="57.1640625" style="15" customWidth="1" collapsed="1"/>
    <col min="2813" max="2824" width="14.33203125" style="15" customWidth="1" collapsed="1"/>
    <col min="2825" max="3067" width="11.5" style="15" collapsed="1"/>
    <col min="3068" max="3068" width="57.1640625" style="15" customWidth="1" collapsed="1"/>
    <col min="3069" max="3080" width="14.33203125" style="15" customWidth="1" collapsed="1"/>
    <col min="3081" max="3323" width="11.5" style="15" collapsed="1"/>
    <col min="3324" max="3324" width="57.1640625" style="15" customWidth="1" collapsed="1"/>
    <col min="3325" max="3336" width="14.33203125" style="15" customWidth="1" collapsed="1"/>
    <col min="3337" max="3579" width="11.5" style="15" collapsed="1"/>
    <col min="3580" max="3580" width="57.1640625" style="15" customWidth="1" collapsed="1"/>
    <col min="3581" max="3592" width="14.33203125" style="15" customWidth="1" collapsed="1"/>
    <col min="3593" max="3835" width="11.5" style="15" collapsed="1"/>
    <col min="3836" max="3836" width="57.1640625" style="15" customWidth="1" collapsed="1"/>
    <col min="3837" max="3848" width="14.33203125" style="15" customWidth="1" collapsed="1"/>
    <col min="3849" max="4091" width="11.5" style="15" collapsed="1"/>
    <col min="4092" max="4092" width="57.1640625" style="15" customWidth="1" collapsed="1"/>
    <col min="4093" max="4104" width="14.33203125" style="15" customWidth="1" collapsed="1"/>
    <col min="4105" max="4347" width="11.5" style="15" collapsed="1"/>
    <col min="4348" max="4348" width="57.1640625" style="15" customWidth="1" collapsed="1"/>
    <col min="4349" max="4360" width="14.33203125" style="15" customWidth="1" collapsed="1"/>
    <col min="4361" max="4603" width="11.5" style="15" collapsed="1"/>
    <col min="4604" max="4604" width="57.1640625" style="15" customWidth="1" collapsed="1"/>
    <col min="4605" max="4616" width="14.33203125" style="15" customWidth="1" collapsed="1"/>
    <col min="4617" max="4859" width="11.5" style="15" collapsed="1"/>
    <col min="4860" max="4860" width="57.1640625" style="15" customWidth="1" collapsed="1"/>
    <col min="4861" max="4872" width="14.33203125" style="15" customWidth="1" collapsed="1"/>
    <col min="4873" max="5115" width="11.5" style="15" collapsed="1"/>
    <col min="5116" max="5116" width="57.1640625" style="15" customWidth="1" collapsed="1"/>
    <col min="5117" max="5128" width="14.33203125" style="15" customWidth="1" collapsed="1"/>
    <col min="5129" max="5371" width="11.5" style="15" collapsed="1"/>
    <col min="5372" max="5372" width="57.1640625" style="15" customWidth="1" collapsed="1"/>
    <col min="5373" max="5384" width="14.33203125" style="15" customWidth="1" collapsed="1"/>
    <col min="5385" max="5627" width="11.5" style="15" collapsed="1"/>
    <col min="5628" max="5628" width="57.1640625" style="15" customWidth="1" collapsed="1"/>
    <col min="5629" max="5640" width="14.33203125" style="15" customWidth="1" collapsed="1"/>
    <col min="5641" max="5883" width="11.5" style="15" collapsed="1"/>
    <col min="5884" max="5884" width="57.1640625" style="15" customWidth="1" collapsed="1"/>
    <col min="5885" max="5896" width="14.33203125" style="15" customWidth="1" collapsed="1"/>
    <col min="5897" max="6139" width="11.5" style="15" collapsed="1"/>
    <col min="6140" max="6140" width="57.1640625" style="15" customWidth="1" collapsed="1"/>
    <col min="6141" max="6152" width="14.33203125" style="15" customWidth="1" collapsed="1"/>
    <col min="6153" max="6395" width="11.5" style="15" collapsed="1"/>
    <col min="6396" max="6396" width="57.1640625" style="15" customWidth="1" collapsed="1"/>
    <col min="6397" max="6408" width="14.33203125" style="15" customWidth="1" collapsed="1"/>
    <col min="6409" max="6651" width="11.5" style="15" collapsed="1"/>
    <col min="6652" max="6652" width="57.1640625" style="15" customWidth="1" collapsed="1"/>
    <col min="6653" max="6664" width="14.33203125" style="15" customWidth="1" collapsed="1"/>
    <col min="6665" max="6907" width="11.5" style="15" collapsed="1"/>
    <col min="6908" max="6908" width="57.1640625" style="15" customWidth="1" collapsed="1"/>
    <col min="6909" max="6920" width="14.33203125" style="15" customWidth="1" collapsed="1"/>
    <col min="6921" max="7163" width="11.5" style="15" collapsed="1"/>
    <col min="7164" max="7164" width="57.1640625" style="15" customWidth="1" collapsed="1"/>
    <col min="7165" max="7176" width="14.33203125" style="15" customWidth="1" collapsed="1"/>
    <col min="7177" max="7419" width="11.5" style="15" collapsed="1"/>
    <col min="7420" max="7420" width="57.1640625" style="15" customWidth="1" collapsed="1"/>
    <col min="7421" max="7432" width="14.33203125" style="15" customWidth="1" collapsed="1"/>
    <col min="7433" max="7675" width="11.5" style="15" collapsed="1"/>
    <col min="7676" max="7676" width="57.1640625" style="15" customWidth="1" collapsed="1"/>
    <col min="7677" max="7688" width="14.33203125" style="15" customWidth="1" collapsed="1"/>
    <col min="7689" max="7931" width="11.5" style="15" collapsed="1"/>
    <col min="7932" max="7932" width="57.1640625" style="15" customWidth="1" collapsed="1"/>
    <col min="7933" max="7944" width="14.33203125" style="15" customWidth="1" collapsed="1"/>
    <col min="7945" max="8187" width="11.5" style="15" collapsed="1"/>
    <col min="8188" max="8188" width="57.1640625" style="15" customWidth="1" collapsed="1"/>
    <col min="8189" max="8200" width="14.33203125" style="15" customWidth="1" collapsed="1"/>
    <col min="8201" max="8443" width="11.5" style="15" collapsed="1"/>
    <col min="8444" max="8444" width="57.1640625" style="15" customWidth="1" collapsed="1"/>
    <col min="8445" max="8456" width="14.33203125" style="15" customWidth="1" collapsed="1"/>
    <col min="8457" max="8699" width="11.5" style="15" collapsed="1"/>
    <col min="8700" max="8700" width="57.1640625" style="15" customWidth="1" collapsed="1"/>
    <col min="8701" max="8712" width="14.33203125" style="15" customWidth="1" collapsed="1"/>
    <col min="8713" max="8955" width="11.5" style="15" collapsed="1"/>
    <col min="8956" max="8956" width="57.1640625" style="15" customWidth="1" collapsed="1"/>
    <col min="8957" max="8968" width="14.33203125" style="15" customWidth="1" collapsed="1"/>
    <col min="8969" max="9211" width="11.5" style="15" collapsed="1"/>
    <col min="9212" max="9212" width="57.1640625" style="15" customWidth="1" collapsed="1"/>
    <col min="9213" max="9224" width="14.33203125" style="15" customWidth="1" collapsed="1"/>
    <col min="9225" max="9467" width="11.5" style="15" collapsed="1"/>
    <col min="9468" max="9468" width="57.1640625" style="15" customWidth="1" collapsed="1"/>
    <col min="9469" max="9480" width="14.33203125" style="15" customWidth="1" collapsed="1"/>
    <col min="9481" max="9723" width="11.5" style="15" collapsed="1"/>
    <col min="9724" max="9724" width="57.1640625" style="15" customWidth="1" collapsed="1"/>
    <col min="9725" max="9736" width="14.33203125" style="15" customWidth="1" collapsed="1"/>
    <col min="9737" max="9979" width="11.5" style="15" collapsed="1"/>
    <col min="9980" max="9980" width="57.1640625" style="15" customWidth="1" collapsed="1"/>
    <col min="9981" max="9992" width="14.33203125" style="15" customWidth="1" collapsed="1"/>
    <col min="9993" max="10235" width="11.5" style="15" collapsed="1"/>
    <col min="10236" max="10236" width="57.1640625" style="15" customWidth="1" collapsed="1"/>
    <col min="10237" max="10248" width="14.33203125" style="15" customWidth="1" collapsed="1"/>
    <col min="10249" max="10491" width="11.5" style="15" collapsed="1"/>
    <col min="10492" max="10492" width="57.1640625" style="15" customWidth="1" collapsed="1"/>
    <col min="10493" max="10504" width="14.33203125" style="15" customWidth="1" collapsed="1"/>
    <col min="10505" max="10747" width="11.5" style="15" collapsed="1"/>
    <col min="10748" max="10748" width="57.1640625" style="15" customWidth="1" collapsed="1"/>
    <col min="10749" max="10760" width="14.33203125" style="15" customWidth="1" collapsed="1"/>
    <col min="10761" max="11003" width="11.5" style="15" collapsed="1"/>
    <col min="11004" max="11004" width="57.1640625" style="15" customWidth="1" collapsed="1"/>
    <col min="11005" max="11016" width="14.33203125" style="15" customWidth="1" collapsed="1"/>
    <col min="11017" max="11259" width="11.5" style="15" collapsed="1"/>
    <col min="11260" max="11260" width="57.1640625" style="15" customWidth="1" collapsed="1"/>
    <col min="11261" max="11272" width="14.33203125" style="15" customWidth="1" collapsed="1"/>
    <col min="11273" max="11515" width="11.5" style="15" collapsed="1"/>
    <col min="11516" max="11516" width="57.1640625" style="15" customWidth="1" collapsed="1"/>
    <col min="11517" max="11528" width="14.33203125" style="15" customWidth="1" collapsed="1"/>
    <col min="11529" max="11771" width="11.5" style="15" collapsed="1"/>
    <col min="11772" max="11772" width="57.1640625" style="15" customWidth="1" collapsed="1"/>
    <col min="11773" max="11784" width="14.33203125" style="15" customWidth="1" collapsed="1"/>
    <col min="11785" max="12027" width="11.5" style="15" collapsed="1"/>
    <col min="12028" max="12028" width="57.1640625" style="15" customWidth="1" collapsed="1"/>
    <col min="12029" max="12040" width="14.33203125" style="15" customWidth="1" collapsed="1"/>
    <col min="12041" max="12283" width="11.5" style="15" collapsed="1"/>
    <col min="12284" max="12284" width="57.1640625" style="15" customWidth="1" collapsed="1"/>
    <col min="12285" max="12296" width="14.33203125" style="15" customWidth="1" collapsed="1"/>
    <col min="12297" max="12539" width="11.5" style="15" collapsed="1"/>
    <col min="12540" max="12540" width="57.1640625" style="15" customWidth="1" collapsed="1"/>
    <col min="12541" max="12552" width="14.33203125" style="15" customWidth="1" collapsed="1"/>
    <col min="12553" max="12795" width="11.5" style="15" collapsed="1"/>
    <col min="12796" max="12796" width="57.1640625" style="15" customWidth="1" collapsed="1"/>
    <col min="12797" max="12808" width="14.33203125" style="15" customWidth="1" collapsed="1"/>
    <col min="12809" max="13051" width="11.5" style="15" collapsed="1"/>
    <col min="13052" max="13052" width="57.1640625" style="15" customWidth="1" collapsed="1"/>
    <col min="13053" max="13064" width="14.33203125" style="15" customWidth="1" collapsed="1"/>
    <col min="13065" max="13307" width="11.5" style="15" collapsed="1"/>
    <col min="13308" max="13308" width="57.1640625" style="15" customWidth="1" collapsed="1"/>
    <col min="13309" max="13320" width="14.33203125" style="15" customWidth="1" collapsed="1"/>
    <col min="13321" max="13563" width="11.5" style="15" collapsed="1"/>
    <col min="13564" max="13564" width="57.1640625" style="15" customWidth="1" collapsed="1"/>
    <col min="13565" max="13576" width="14.33203125" style="15" customWidth="1" collapsed="1"/>
    <col min="13577" max="13819" width="11.5" style="15" collapsed="1"/>
    <col min="13820" max="13820" width="57.1640625" style="15" customWidth="1" collapsed="1"/>
    <col min="13821" max="13832" width="14.33203125" style="15" customWidth="1" collapsed="1"/>
    <col min="13833" max="14075" width="11.5" style="15" collapsed="1"/>
    <col min="14076" max="14076" width="57.1640625" style="15" customWidth="1" collapsed="1"/>
    <col min="14077" max="14088" width="14.33203125" style="15" customWidth="1" collapsed="1"/>
    <col min="14089" max="14331" width="11.5" style="15" collapsed="1"/>
    <col min="14332" max="14332" width="57.1640625" style="15" customWidth="1" collapsed="1"/>
    <col min="14333" max="14344" width="14.33203125" style="15" customWidth="1" collapsed="1"/>
    <col min="14345" max="14587" width="11.5" style="15" collapsed="1"/>
    <col min="14588" max="14588" width="57.1640625" style="15" customWidth="1" collapsed="1"/>
    <col min="14589" max="14600" width="14.33203125" style="15" customWidth="1" collapsed="1"/>
    <col min="14601" max="14843" width="11.5" style="15" collapsed="1"/>
    <col min="14844" max="14844" width="57.1640625" style="15" customWidth="1" collapsed="1"/>
    <col min="14845" max="14856" width="14.33203125" style="15" customWidth="1" collapsed="1"/>
    <col min="14857" max="15099" width="11.5" style="15" collapsed="1"/>
    <col min="15100" max="15100" width="57.1640625" style="15" customWidth="1" collapsed="1"/>
    <col min="15101" max="15112" width="14.33203125" style="15" customWidth="1" collapsed="1"/>
    <col min="15113" max="15355" width="11.5" style="15" collapsed="1"/>
    <col min="15356" max="15356" width="57.1640625" style="15" customWidth="1" collapsed="1"/>
    <col min="15357" max="15368" width="14.33203125" style="15" customWidth="1" collapsed="1"/>
    <col min="15369" max="15611" width="11.5" style="15" collapsed="1"/>
    <col min="15612" max="15612" width="57.1640625" style="15" customWidth="1" collapsed="1"/>
    <col min="15613" max="15624" width="14.33203125" style="15" customWidth="1" collapsed="1"/>
    <col min="15625" max="15867" width="11.5" style="15" collapsed="1"/>
    <col min="15868" max="15868" width="57.1640625" style="15" customWidth="1" collapsed="1"/>
    <col min="15869" max="15880" width="14.33203125" style="15" customWidth="1" collapsed="1"/>
    <col min="15881" max="16123" width="11.5" style="15" collapsed="1"/>
    <col min="16124" max="16124" width="57.1640625" style="15" customWidth="1" collapsed="1"/>
    <col min="16125" max="16136" width="14.33203125" style="15" customWidth="1" collapsed="1"/>
    <col min="16137" max="16137" width="11.5" style="15" collapsed="1"/>
    <col min="16138" max="16138" width="11.5" style="15"/>
    <col min="16139" max="16384" width="11.5" style="15" collapsed="1"/>
  </cols>
  <sheetData>
    <row r="1" spans="1:4" ht="15" customHeight="1" x14ac:dyDescent="0.2">
      <c r="A1" s="276" t="s">
        <v>100</v>
      </c>
      <c r="B1" s="276"/>
      <c r="C1" s="276"/>
      <c r="D1" s="276"/>
    </row>
    <row r="2" spans="1:4" ht="16.25" customHeight="1" x14ac:dyDescent="0.25">
      <c r="A2" s="278" t="s">
        <v>443</v>
      </c>
      <c r="B2" s="278"/>
      <c r="C2" s="278"/>
      <c r="D2" s="278"/>
    </row>
    <row r="3" spans="1:4" ht="15" customHeight="1" x14ac:dyDescent="0.2">
      <c r="A3" s="277" t="s">
        <v>79</v>
      </c>
      <c r="B3" s="277"/>
      <c r="C3" s="270"/>
      <c r="D3" s="270"/>
    </row>
    <row r="4" spans="1:4" x14ac:dyDescent="0.2">
      <c r="C4" s="14"/>
      <c r="D4" s="14"/>
    </row>
    <row r="5" spans="1:4" ht="17" x14ac:dyDescent="0.2">
      <c r="A5" s="20"/>
      <c r="B5" s="20">
        <v>2025</v>
      </c>
      <c r="C5" s="114">
        <v>2024</v>
      </c>
      <c r="D5" s="114">
        <v>2023</v>
      </c>
    </row>
    <row r="6" spans="1:4" ht="17" x14ac:dyDescent="0.2">
      <c r="A6" s="41" t="s">
        <v>28</v>
      </c>
      <c r="B6" s="42">
        <v>66995.5</v>
      </c>
      <c r="C6" s="42">
        <v>63993.5</v>
      </c>
      <c r="D6" s="42">
        <v>64141</v>
      </c>
    </row>
    <row r="7" spans="1:4" ht="17" x14ac:dyDescent="0.2">
      <c r="A7" s="43" t="s">
        <v>31</v>
      </c>
      <c r="B7" s="44">
        <v>1268.5</v>
      </c>
      <c r="C7" s="44">
        <v>1173.5</v>
      </c>
      <c r="D7" s="44">
        <v>1124</v>
      </c>
    </row>
    <row r="8" spans="1:4" ht="17" x14ac:dyDescent="0.2">
      <c r="A8" s="43" t="s">
        <v>29</v>
      </c>
      <c r="B8" s="44">
        <v>27004</v>
      </c>
      <c r="C8" s="44">
        <v>25576</v>
      </c>
      <c r="D8" s="44">
        <v>25068</v>
      </c>
    </row>
    <row r="9" spans="1:4" ht="17" x14ac:dyDescent="0.2">
      <c r="A9" s="43" t="s">
        <v>30</v>
      </c>
      <c r="B9" s="44">
        <v>10661.5</v>
      </c>
      <c r="C9" s="44">
        <v>9974</v>
      </c>
      <c r="D9" s="44">
        <v>10037</v>
      </c>
    </row>
    <row r="10" spans="1:4" ht="17" x14ac:dyDescent="0.2">
      <c r="A10" s="43" t="s">
        <v>74</v>
      </c>
      <c r="B10" s="44">
        <v>2148</v>
      </c>
      <c r="C10" s="44">
        <v>1962</v>
      </c>
      <c r="D10" s="44">
        <v>1983</v>
      </c>
    </row>
    <row r="11" spans="1:4" ht="18" thickBot="1" x14ac:dyDescent="0.25">
      <c r="A11" s="115" t="s">
        <v>75</v>
      </c>
      <c r="B11" s="116">
        <v>108077.5</v>
      </c>
      <c r="C11" s="116">
        <f>SUM(C6:C10)</f>
        <v>102679</v>
      </c>
      <c r="D11" s="117">
        <v>102353</v>
      </c>
    </row>
    <row r="12" spans="1:4" ht="18" thickBot="1" x14ac:dyDescent="0.25">
      <c r="A12" s="118" t="s">
        <v>32</v>
      </c>
      <c r="B12" s="119">
        <v>1146</v>
      </c>
      <c r="C12" s="119">
        <v>1052</v>
      </c>
      <c r="D12" s="120">
        <v>1100</v>
      </c>
    </row>
    <row r="13" spans="1:4" ht="19" thickTop="1" thickBot="1" x14ac:dyDescent="0.25">
      <c r="A13" s="46" t="s">
        <v>76</v>
      </c>
      <c r="B13" s="121">
        <v>109223.5</v>
      </c>
      <c r="C13" s="121">
        <f>+C11+C12</f>
        <v>103731</v>
      </c>
      <c r="D13" s="122">
        <v>103453</v>
      </c>
    </row>
    <row r="14" spans="1:4" x14ac:dyDescent="0.2">
      <c r="C14" s="14"/>
      <c r="D14" s="14"/>
    </row>
    <row r="15" spans="1:4" x14ac:dyDescent="0.2">
      <c r="C15" s="14"/>
      <c r="D15" s="14"/>
    </row>
    <row r="16" spans="1:4" x14ac:dyDescent="0.2">
      <c r="C16" s="14"/>
      <c r="D16" s="14"/>
    </row>
  </sheetData>
  <mergeCells count="3">
    <mergeCell ref="A1:D1"/>
    <mergeCell ref="A3:D3"/>
    <mergeCell ref="A2:D2"/>
  </mergeCells>
  <hyperlinks>
    <hyperlink ref="A1:D1" location="Index!A1" display="Zurück zum Index" xr:uid="{2D705561-B342-C743-AAF2-8A5E80B2B4AC}"/>
  </hyperlinks>
  <pageMargins left="0.7" right="0.7" top="0.75" bottom="0.75" header="0.3" footer="0.3"/>
  <pageSetup paperSize="9" fitToHeight="0" orientation="portrait" horizontalDpi="1200" verticalDpi="1200" r:id="rId1"/>
  <ignoredErrors>
    <ignoredError sqref="C11"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7B5A0-E43A-8244-8CEF-1A056A9F975F}">
  <sheetPr>
    <pageSetUpPr fitToPage="1"/>
  </sheetPr>
  <dimension ref="A1:WVV13"/>
  <sheetViews>
    <sheetView showGridLines="0" zoomScaleNormal="100" workbookViewId="0">
      <selection activeCell="H8" sqref="H8"/>
    </sheetView>
  </sheetViews>
  <sheetFormatPr baseColWidth="10" defaultColWidth="11.5" defaultRowHeight="16" x14ac:dyDescent="0.2"/>
  <cols>
    <col min="1" max="1" width="41.6640625" style="15" customWidth="1" collapsed="1"/>
    <col min="2" max="4" width="16.6640625" style="15" customWidth="1"/>
    <col min="5" max="12" width="14.33203125" style="14" customWidth="1" collapsed="1"/>
    <col min="13" max="15" width="11.5" style="15"/>
    <col min="16" max="255" width="11.5" style="15" collapsed="1"/>
    <col min="256" max="256" width="57.1640625" style="15" customWidth="1" collapsed="1"/>
    <col min="257" max="268" width="14.33203125" style="15" customWidth="1" collapsed="1"/>
    <col min="269" max="511" width="11.5" style="15" collapsed="1"/>
    <col min="512" max="512" width="57.1640625" style="15" customWidth="1" collapsed="1"/>
    <col min="513" max="524" width="14.33203125" style="15" customWidth="1" collapsed="1"/>
    <col min="525" max="767" width="11.5" style="15" collapsed="1"/>
    <col min="768" max="768" width="57.1640625" style="15" customWidth="1" collapsed="1"/>
    <col min="769" max="780" width="14.33203125" style="15" customWidth="1" collapsed="1"/>
    <col min="781" max="1023" width="11.5" style="15" collapsed="1"/>
    <col min="1024" max="1024" width="57.1640625" style="15" customWidth="1" collapsed="1"/>
    <col min="1025" max="1036" width="14.33203125" style="15" customWidth="1" collapsed="1"/>
    <col min="1037" max="1279" width="11.5" style="15" collapsed="1"/>
    <col min="1280" max="1280" width="57.1640625" style="15" customWidth="1" collapsed="1"/>
    <col min="1281" max="1292" width="14.33203125" style="15" customWidth="1" collapsed="1"/>
    <col min="1293" max="1535" width="11.5" style="15" collapsed="1"/>
    <col min="1536" max="1536" width="57.1640625" style="15" customWidth="1" collapsed="1"/>
    <col min="1537" max="1548" width="14.33203125" style="15" customWidth="1" collapsed="1"/>
    <col min="1549" max="1791" width="11.5" style="15" collapsed="1"/>
    <col min="1792" max="1792" width="57.1640625" style="15" customWidth="1" collapsed="1"/>
    <col min="1793" max="1804" width="14.33203125" style="15" customWidth="1" collapsed="1"/>
    <col min="1805" max="2047" width="11.5" style="15" collapsed="1"/>
    <col min="2048" max="2048" width="57.1640625" style="15" customWidth="1" collapsed="1"/>
    <col min="2049" max="2060" width="14.33203125" style="15" customWidth="1" collapsed="1"/>
    <col min="2061" max="2303" width="11.5" style="15" collapsed="1"/>
    <col min="2304" max="2304" width="57.1640625" style="15" customWidth="1" collapsed="1"/>
    <col min="2305" max="2316" width="14.33203125" style="15" customWidth="1" collapsed="1"/>
    <col min="2317" max="2559" width="11.5" style="15" collapsed="1"/>
    <col min="2560" max="2560" width="57.1640625" style="15" customWidth="1" collapsed="1"/>
    <col min="2561" max="2572" width="14.33203125" style="15" customWidth="1" collapsed="1"/>
    <col min="2573" max="2815" width="11.5" style="15" collapsed="1"/>
    <col min="2816" max="2816" width="57.1640625" style="15" customWidth="1" collapsed="1"/>
    <col min="2817" max="2828" width="14.33203125" style="15" customWidth="1" collapsed="1"/>
    <col min="2829" max="3071" width="11.5" style="15" collapsed="1"/>
    <col min="3072" max="3072" width="57.1640625" style="15" customWidth="1" collapsed="1"/>
    <col min="3073" max="3084" width="14.33203125" style="15" customWidth="1" collapsed="1"/>
    <col min="3085" max="3327" width="11.5" style="15" collapsed="1"/>
    <col min="3328" max="3328" width="57.1640625" style="15" customWidth="1" collapsed="1"/>
    <col min="3329" max="3340" width="14.33203125" style="15" customWidth="1" collapsed="1"/>
    <col min="3341" max="3583" width="11.5" style="15" collapsed="1"/>
    <col min="3584" max="3584" width="57.1640625" style="15" customWidth="1" collapsed="1"/>
    <col min="3585" max="3596" width="14.33203125" style="15" customWidth="1" collapsed="1"/>
    <col min="3597" max="3839" width="11.5" style="15" collapsed="1"/>
    <col min="3840" max="3840" width="57.1640625" style="15" customWidth="1" collapsed="1"/>
    <col min="3841" max="3852" width="14.33203125" style="15" customWidth="1" collapsed="1"/>
    <col min="3853" max="4095" width="11.5" style="15" collapsed="1"/>
    <col min="4096" max="4096" width="57.1640625" style="15" customWidth="1" collapsed="1"/>
    <col min="4097" max="4108" width="14.33203125" style="15" customWidth="1" collapsed="1"/>
    <col min="4109" max="4351" width="11.5" style="15" collapsed="1"/>
    <col min="4352" max="4352" width="57.1640625" style="15" customWidth="1" collapsed="1"/>
    <col min="4353" max="4364" width="14.33203125" style="15" customWidth="1" collapsed="1"/>
    <col min="4365" max="4607" width="11.5" style="15" collapsed="1"/>
    <col min="4608" max="4608" width="57.1640625" style="15" customWidth="1" collapsed="1"/>
    <col min="4609" max="4620" width="14.33203125" style="15" customWidth="1" collapsed="1"/>
    <col min="4621" max="4863" width="11.5" style="15" collapsed="1"/>
    <col min="4864" max="4864" width="57.1640625" style="15" customWidth="1" collapsed="1"/>
    <col min="4865" max="4876" width="14.33203125" style="15" customWidth="1" collapsed="1"/>
    <col min="4877" max="5119" width="11.5" style="15" collapsed="1"/>
    <col min="5120" max="5120" width="57.1640625" style="15" customWidth="1" collapsed="1"/>
    <col min="5121" max="5132" width="14.33203125" style="15" customWidth="1" collapsed="1"/>
    <col min="5133" max="5375" width="11.5" style="15" collapsed="1"/>
    <col min="5376" max="5376" width="57.1640625" style="15" customWidth="1" collapsed="1"/>
    <col min="5377" max="5388" width="14.33203125" style="15" customWidth="1" collapsed="1"/>
    <col min="5389" max="5631" width="11.5" style="15" collapsed="1"/>
    <col min="5632" max="5632" width="57.1640625" style="15" customWidth="1" collapsed="1"/>
    <col min="5633" max="5644" width="14.33203125" style="15" customWidth="1" collapsed="1"/>
    <col min="5645" max="5887" width="11.5" style="15" collapsed="1"/>
    <col min="5888" max="5888" width="57.1640625" style="15" customWidth="1" collapsed="1"/>
    <col min="5889" max="5900" width="14.33203125" style="15" customWidth="1" collapsed="1"/>
    <col min="5901" max="6143" width="11.5" style="15" collapsed="1"/>
    <col min="6144" max="6144" width="57.1640625" style="15" customWidth="1" collapsed="1"/>
    <col min="6145" max="6156" width="14.33203125" style="15" customWidth="1" collapsed="1"/>
    <col min="6157" max="6399" width="11.5" style="15" collapsed="1"/>
    <col min="6400" max="6400" width="57.1640625" style="15" customWidth="1" collapsed="1"/>
    <col min="6401" max="6412" width="14.33203125" style="15" customWidth="1" collapsed="1"/>
    <col min="6413" max="6655" width="11.5" style="15" collapsed="1"/>
    <col min="6656" max="6656" width="57.1640625" style="15" customWidth="1" collapsed="1"/>
    <col min="6657" max="6668" width="14.33203125" style="15" customWidth="1" collapsed="1"/>
    <col min="6669" max="6911" width="11.5" style="15" collapsed="1"/>
    <col min="6912" max="6912" width="57.1640625" style="15" customWidth="1" collapsed="1"/>
    <col min="6913" max="6924" width="14.33203125" style="15" customWidth="1" collapsed="1"/>
    <col min="6925" max="7167" width="11.5" style="15" collapsed="1"/>
    <col min="7168" max="7168" width="57.1640625" style="15" customWidth="1" collapsed="1"/>
    <col min="7169" max="7180" width="14.33203125" style="15" customWidth="1" collapsed="1"/>
    <col min="7181" max="7423" width="11.5" style="15" collapsed="1"/>
    <col min="7424" max="7424" width="57.1640625" style="15" customWidth="1" collapsed="1"/>
    <col min="7425" max="7436" width="14.33203125" style="15" customWidth="1" collapsed="1"/>
    <col min="7437" max="7679" width="11.5" style="15" collapsed="1"/>
    <col min="7680" max="7680" width="57.1640625" style="15" customWidth="1" collapsed="1"/>
    <col min="7681" max="7692" width="14.33203125" style="15" customWidth="1" collapsed="1"/>
    <col min="7693" max="7935" width="11.5" style="15" collapsed="1"/>
    <col min="7936" max="7936" width="57.1640625" style="15" customWidth="1" collapsed="1"/>
    <col min="7937" max="7948" width="14.33203125" style="15" customWidth="1" collapsed="1"/>
    <col min="7949" max="8191" width="11.5" style="15" collapsed="1"/>
    <col min="8192" max="8192" width="57.1640625" style="15" customWidth="1" collapsed="1"/>
    <col min="8193" max="8204" width="14.33203125" style="15" customWidth="1" collapsed="1"/>
    <col min="8205" max="8447" width="11.5" style="15" collapsed="1"/>
    <col min="8448" max="8448" width="57.1640625" style="15" customWidth="1" collapsed="1"/>
    <col min="8449" max="8460" width="14.33203125" style="15" customWidth="1" collapsed="1"/>
    <col min="8461" max="8703" width="11.5" style="15" collapsed="1"/>
    <col min="8704" max="8704" width="57.1640625" style="15" customWidth="1" collapsed="1"/>
    <col min="8705" max="8716" width="14.33203125" style="15" customWidth="1" collapsed="1"/>
    <col min="8717" max="8959" width="11.5" style="15" collapsed="1"/>
    <col min="8960" max="8960" width="57.1640625" style="15" customWidth="1" collapsed="1"/>
    <col min="8961" max="8972" width="14.33203125" style="15" customWidth="1" collapsed="1"/>
    <col min="8973" max="9215" width="11.5" style="15" collapsed="1"/>
    <col min="9216" max="9216" width="57.1640625" style="15" customWidth="1" collapsed="1"/>
    <col min="9217" max="9228" width="14.33203125" style="15" customWidth="1" collapsed="1"/>
    <col min="9229" max="9471" width="11.5" style="15" collapsed="1"/>
    <col min="9472" max="9472" width="57.1640625" style="15" customWidth="1" collapsed="1"/>
    <col min="9473" max="9484" width="14.33203125" style="15" customWidth="1" collapsed="1"/>
    <col min="9485" max="9727" width="11.5" style="15" collapsed="1"/>
    <col min="9728" max="9728" width="57.1640625" style="15" customWidth="1" collapsed="1"/>
    <col min="9729" max="9740" width="14.33203125" style="15" customWidth="1" collapsed="1"/>
    <col min="9741" max="9983" width="11.5" style="15" collapsed="1"/>
    <col min="9984" max="9984" width="57.1640625" style="15" customWidth="1" collapsed="1"/>
    <col min="9985" max="9996" width="14.33203125" style="15" customWidth="1" collapsed="1"/>
    <col min="9997" max="10239" width="11.5" style="15" collapsed="1"/>
    <col min="10240" max="10240" width="57.1640625" style="15" customWidth="1" collapsed="1"/>
    <col min="10241" max="10252" width="14.33203125" style="15" customWidth="1" collapsed="1"/>
    <col min="10253" max="10495" width="11.5" style="15" collapsed="1"/>
    <col min="10496" max="10496" width="57.1640625" style="15" customWidth="1" collapsed="1"/>
    <col min="10497" max="10508" width="14.33203125" style="15" customWidth="1" collapsed="1"/>
    <col min="10509" max="10751" width="11.5" style="15" collapsed="1"/>
    <col min="10752" max="10752" width="57.1640625" style="15" customWidth="1" collapsed="1"/>
    <col min="10753" max="10764" width="14.33203125" style="15" customWidth="1" collapsed="1"/>
    <col min="10765" max="11007" width="11.5" style="15" collapsed="1"/>
    <col min="11008" max="11008" width="57.1640625" style="15" customWidth="1" collapsed="1"/>
    <col min="11009" max="11020" width="14.33203125" style="15" customWidth="1" collapsed="1"/>
    <col min="11021" max="11263" width="11.5" style="15" collapsed="1"/>
    <col min="11264" max="11264" width="57.1640625" style="15" customWidth="1" collapsed="1"/>
    <col min="11265" max="11276" width="14.33203125" style="15" customWidth="1" collapsed="1"/>
    <col min="11277" max="11519" width="11.5" style="15" collapsed="1"/>
    <col min="11520" max="11520" width="57.1640625" style="15" customWidth="1" collapsed="1"/>
    <col min="11521" max="11532" width="14.33203125" style="15" customWidth="1" collapsed="1"/>
    <col min="11533" max="11775" width="11.5" style="15" collapsed="1"/>
    <col min="11776" max="11776" width="57.1640625" style="15" customWidth="1" collapsed="1"/>
    <col min="11777" max="11788" width="14.33203125" style="15" customWidth="1" collapsed="1"/>
    <col min="11789" max="12031" width="11.5" style="15" collapsed="1"/>
    <col min="12032" max="12032" width="57.1640625" style="15" customWidth="1" collapsed="1"/>
    <col min="12033" max="12044" width="14.33203125" style="15" customWidth="1" collapsed="1"/>
    <col min="12045" max="12287" width="11.5" style="15" collapsed="1"/>
    <col min="12288" max="12288" width="57.1640625" style="15" customWidth="1" collapsed="1"/>
    <col min="12289" max="12300" width="14.33203125" style="15" customWidth="1" collapsed="1"/>
    <col min="12301" max="12543" width="11.5" style="15" collapsed="1"/>
    <col min="12544" max="12544" width="57.1640625" style="15" customWidth="1" collapsed="1"/>
    <col min="12545" max="12556" width="14.33203125" style="15" customWidth="1" collapsed="1"/>
    <col min="12557" max="12799" width="11.5" style="15" collapsed="1"/>
    <col min="12800" max="12800" width="57.1640625" style="15" customWidth="1" collapsed="1"/>
    <col min="12801" max="12812" width="14.33203125" style="15" customWidth="1" collapsed="1"/>
    <col min="12813" max="13055" width="11.5" style="15" collapsed="1"/>
    <col min="13056" max="13056" width="57.1640625" style="15" customWidth="1" collapsed="1"/>
    <col min="13057" max="13068" width="14.33203125" style="15" customWidth="1" collapsed="1"/>
    <col min="13069" max="13311" width="11.5" style="15" collapsed="1"/>
    <col min="13312" max="13312" width="57.1640625" style="15" customWidth="1" collapsed="1"/>
    <col min="13313" max="13324" width="14.33203125" style="15" customWidth="1" collapsed="1"/>
    <col min="13325" max="13567" width="11.5" style="15" collapsed="1"/>
    <col min="13568" max="13568" width="57.1640625" style="15" customWidth="1" collapsed="1"/>
    <col min="13569" max="13580" width="14.33203125" style="15" customWidth="1" collapsed="1"/>
    <col min="13581" max="13823" width="11.5" style="15" collapsed="1"/>
    <col min="13824" max="13824" width="57.1640625" style="15" customWidth="1" collapsed="1"/>
    <col min="13825" max="13836" width="14.33203125" style="15" customWidth="1" collapsed="1"/>
    <col min="13837" max="14079" width="11.5" style="15" collapsed="1"/>
    <col min="14080" max="14080" width="57.1640625" style="15" customWidth="1" collapsed="1"/>
    <col min="14081" max="14092" width="14.33203125" style="15" customWidth="1" collapsed="1"/>
    <col min="14093" max="14335" width="11.5" style="15" collapsed="1"/>
    <col min="14336" max="14336" width="57.1640625" style="15" customWidth="1" collapsed="1"/>
    <col min="14337" max="14348" width="14.33203125" style="15" customWidth="1" collapsed="1"/>
    <col min="14349" max="14591" width="11.5" style="15" collapsed="1"/>
    <col min="14592" max="14592" width="57.1640625" style="15" customWidth="1" collapsed="1"/>
    <col min="14593" max="14604" width="14.33203125" style="15" customWidth="1" collapsed="1"/>
    <col min="14605" max="14847" width="11.5" style="15" collapsed="1"/>
    <col min="14848" max="14848" width="57.1640625" style="15" customWidth="1" collapsed="1"/>
    <col min="14849" max="14860" width="14.33203125" style="15" customWidth="1" collapsed="1"/>
    <col min="14861" max="15103" width="11.5" style="15" collapsed="1"/>
    <col min="15104" max="15104" width="57.1640625" style="15" customWidth="1" collapsed="1"/>
    <col min="15105" max="15116" width="14.33203125" style="15" customWidth="1" collapsed="1"/>
    <col min="15117" max="15359" width="11.5" style="15" collapsed="1"/>
    <col min="15360" max="15360" width="57.1640625" style="15" customWidth="1" collapsed="1"/>
    <col min="15361" max="15372" width="14.33203125" style="15" customWidth="1" collapsed="1"/>
    <col min="15373" max="15615" width="11.5" style="15" collapsed="1"/>
    <col min="15616" max="15616" width="57.1640625" style="15" customWidth="1" collapsed="1"/>
    <col min="15617" max="15628" width="14.33203125" style="15" customWidth="1" collapsed="1"/>
    <col min="15629" max="15871" width="11.5" style="15" collapsed="1"/>
    <col min="15872" max="15872" width="57.1640625" style="15" customWidth="1" collapsed="1"/>
    <col min="15873" max="15884" width="14.33203125" style="15" customWidth="1" collapsed="1"/>
    <col min="15885" max="16127" width="11.5" style="15" collapsed="1"/>
    <col min="16128" max="16128" width="57.1640625" style="15" customWidth="1" collapsed="1"/>
    <col min="16129" max="16140" width="14.33203125" style="15" customWidth="1" collapsed="1"/>
    <col min="16141" max="16141" width="11.5" style="15" collapsed="1"/>
    <col min="16142" max="16142" width="11.5" style="15"/>
    <col min="16143" max="16384" width="11.5" style="15" collapsed="1"/>
  </cols>
  <sheetData>
    <row r="1" spans="1:4" ht="15" customHeight="1" x14ac:dyDescent="0.2">
      <c r="A1" s="276" t="s">
        <v>100</v>
      </c>
      <c r="B1" s="276"/>
      <c r="C1" s="276"/>
      <c r="D1" s="276"/>
    </row>
    <row r="2" spans="1:4" s="16" customFormat="1" ht="16.25" customHeight="1" x14ac:dyDescent="0.25">
      <c r="A2" s="269" t="s">
        <v>443</v>
      </c>
      <c r="B2" s="269"/>
      <c r="C2" s="269"/>
      <c r="D2" s="269"/>
    </row>
    <row r="3" spans="1:4" s="16" customFormat="1" ht="15" customHeight="1" x14ac:dyDescent="0.25">
      <c r="A3" s="275" t="s">
        <v>80</v>
      </c>
      <c r="B3" s="275"/>
      <c r="C3" s="275"/>
      <c r="D3" s="275"/>
    </row>
    <row r="5" spans="1:4" ht="18" x14ac:dyDescent="0.2">
      <c r="A5" s="20" t="s">
        <v>78</v>
      </c>
      <c r="B5" s="20">
        <v>2025</v>
      </c>
      <c r="C5" s="20">
        <v>2024</v>
      </c>
      <c r="D5" s="20">
        <v>2023</v>
      </c>
    </row>
    <row r="6" spans="1:4" ht="17" x14ac:dyDescent="0.2">
      <c r="A6" s="41" t="s">
        <v>28</v>
      </c>
      <c r="B6" s="42">
        <v>58830</v>
      </c>
      <c r="C6" s="42">
        <v>56306</v>
      </c>
      <c r="D6" s="42">
        <v>56624</v>
      </c>
    </row>
    <row r="7" spans="1:4" ht="17" x14ac:dyDescent="0.2">
      <c r="A7" s="43" t="s">
        <v>31</v>
      </c>
      <c r="B7" s="44">
        <v>1049</v>
      </c>
      <c r="C7" s="44">
        <v>960</v>
      </c>
      <c r="D7" s="44">
        <v>921</v>
      </c>
    </row>
    <row r="8" spans="1:4" ht="17" x14ac:dyDescent="0.2">
      <c r="A8" s="43" t="s">
        <v>29</v>
      </c>
      <c r="B8" s="44">
        <v>12410</v>
      </c>
      <c r="C8" s="44">
        <v>11525</v>
      </c>
      <c r="D8" s="44">
        <v>11204</v>
      </c>
    </row>
    <row r="9" spans="1:4" ht="17" x14ac:dyDescent="0.2">
      <c r="A9" s="43" t="s">
        <v>30</v>
      </c>
      <c r="B9" s="44">
        <v>7919</v>
      </c>
      <c r="C9" s="44">
        <v>7337</v>
      </c>
      <c r="D9" s="44">
        <v>7566</v>
      </c>
    </row>
    <row r="10" spans="1:4" ht="17" x14ac:dyDescent="0.2">
      <c r="A10" s="43" t="s">
        <v>74</v>
      </c>
      <c r="B10" s="44">
        <v>1814</v>
      </c>
      <c r="C10" s="44">
        <v>1683</v>
      </c>
      <c r="D10" s="44">
        <v>1674</v>
      </c>
    </row>
    <row r="11" spans="1:4" ht="18" thickBot="1" x14ac:dyDescent="0.25">
      <c r="A11" s="115" t="s">
        <v>75</v>
      </c>
      <c r="B11" s="116">
        <v>82022</v>
      </c>
      <c r="C11" s="116">
        <v>77811</v>
      </c>
      <c r="D11" s="116">
        <v>77989</v>
      </c>
    </row>
    <row r="12" spans="1:4" ht="18" thickBot="1" x14ac:dyDescent="0.25">
      <c r="A12" s="118" t="s">
        <v>32</v>
      </c>
      <c r="B12" s="119">
        <v>1060</v>
      </c>
      <c r="C12" s="119">
        <v>935</v>
      </c>
      <c r="D12" s="119">
        <v>1005</v>
      </c>
    </row>
    <row r="13" spans="1:4" ht="19" thickTop="1" thickBot="1" x14ac:dyDescent="0.25">
      <c r="A13" s="123" t="s">
        <v>76</v>
      </c>
      <c r="B13" s="124">
        <v>83082</v>
      </c>
      <c r="C13" s="124">
        <v>78746</v>
      </c>
      <c r="D13" s="124">
        <v>78994</v>
      </c>
    </row>
  </sheetData>
  <mergeCells count="3">
    <mergeCell ref="A1:D1"/>
    <mergeCell ref="A2:D2"/>
    <mergeCell ref="A3:D3"/>
  </mergeCells>
  <hyperlinks>
    <hyperlink ref="A3" location="'ukhd-patienten-ukhd'!A1" tooltip="Gehe zu ukhd-patienten-ukhd" display="Patienten nach Bundesländern – UKHD" xr:uid="{5393A08F-6899-6547-AA8A-E4B99A2012C6}"/>
    <hyperlink ref="A1:D1" location="Index!A1" display="Zurück zum Index" xr:uid="{4D72CD37-1BB7-EF4A-971D-129680FAFCD7}"/>
  </hyperlinks>
  <pageMargins left="0.7" right="0.7" top="0.75" bottom="0.75" header="0.3" footer="0.3"/>
  <pageSetup paperSize="9"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35BF8-41CE-E940-AC3F-9F9E1C1D5993}">
  <sheetPr>
    <pageSetUpPr fitToPage="1"/>
  </sheetPr>
  <dimension ref="A1:Q13"/>
  <sheetViews>
    <sheetView showGridLines="0" zoomScaleNormal="100" workbookViewId="0">
      <selection activeCell="H8" sqref="H8"/>
    </sheetView>
  </sheetViews>
  <sheetFormatPr baseColWidth="10" defaultColWidth="11.5" defaultRowHeight="16" x14ac:dyDescent="0.2"/>
  <cols>
    <col min="1" max="1" width="41.6640625" style="15" customWidth="1" collapsed="1"/>
    <col min="2" max="4" width="16.6640625" style="15" customWidth="1"/>
    <col min="5" max="12" width="14.33203125" style="14" customWidth="1" collapsed="1"/>
    <col min="13" max="17" width="11.5" style="15"/>
    <col min="18" max="255" width="11.5" style="15" collapsed="1"/>
    <col min="256" max="256" width="57.1640625" style="15" customWidth="1" collapsed="1"/>
    <col min="257" max="268" width="14.33203125" style="15" customWidth="1" collapsed="1"/>
    <col min="269" max="511" width="11.5" style="15" collapsed="1"/>
    <col min="512" max="512" width="57.1640625" style="15" customWidth="1" collapsed="1"/>
    <col min="513" max="524" width="14.33203125" style="15" customWidth="1" collapsed="1"/>
    <col min="525" max="767" width="11.5" style="15" collapsed="1"/>
    <col min="768" max="768" width="57.1640625" style="15" customWidth="1" collapsed="1"/>
    <col min="769" max="780" width="14.33203125" style="15" customWidth="1" collapsed="1"/>
    <col min="781" max="1023" width="11.5" style="15" collapsed="1"/>
    <col min="1024" max="1024" width="57.1640625" style="15" customWidth="1" collapsed="1"/>
    <col min="1025" max="1036" width="14.33203125" style="15" customWidth="1" collapsed="1"/>
    <col min="1037" max="1279" width="11.5" style="15" collapsed="1"/>
    <col min="1280" max="1280" width="57.1640625" style="15" customWidth="1" collapsed="1"/>
    <col min="1281" max="1292" width="14.33203125" style="15" customWidth="1" collapsed="1"/>
    <col min="1293" max="1535" width="11.5" style="15" collapsed="1"/>
    <col min="1536" max="1536" width="57.1640625" style="15" customWidth="1" collapsed="1"/>
    <col min="1537" max="1548" width="14.33203125" style="15" customWidth="1" collapsed="1"/>
    <col min="1549" max="1791" width="11.5" style="15" collapsed="1"/>
    <col min="1792" max="1792" width="57.1640625" style="15" customWidth="1" collapsed="1"/>
    <col min="1793" max="1804" width="14.33203125" style="15" customWidth="1" collapsed="1"/>
    <col min="1805" max="2047" width="11.5" style="15" collapsed="1"/>
    <col min="2048" max="2048" width="57.1640625" style="15" customWidth="1" collapsed="1"/>
    <col min="2049" max="2060" width="14.33203125" style="15" customWidth="1" collapsed="1"/>
    <col min="2061" max="2303" width="11.5" style="15" collapsed="1"/>
    <col min="2304" max="2304" width="57.1640625" style="15" customWidth="1" collapsed="1"/>
    <col min="2305" max="2316" width="14.33203125" style="15" customWidth="1" collapsed="1"/>
    <col min="2317" max="2559" width="11.5" style="15" collapsed="1"/>
    <col min="2560" max="2560" width="57.1640625" style="15" customWidth="1" collapsed="1"/>
    <col min="2561" max="2572" width="14.33203125" style="15" customWidth="1" collapsed="1"/>
    <col min="2573" max="2815" width="11.5" style="15" collapsed="1"/>
    <col min="2816" max="2816" width="57.1640625" style="15" customWidth="1" collapsed="1"/>
    <col min="2817" max="2828" width="14.33203125" style="15" customWidth="1" collapsed="1"/>
    <col min="2829" max="3071" width="11.5" style="15" collapsed="1"/>
    <col min="3072" max="3072" width="57.1640625" style="15" customWidth="1" collapsed="1"/>
    <col min="3073" max="3084" width="14.33203125" style="15" customWidth="1" collapsed="1"/>
    <col min="3085" max="3327" width="11.5" style="15" collapsed="1"/>
    <col min="3328" max="3328" width="57.1640625" style="15" customWidth="1" collapsed="1"/>
    <col min="3329" max="3340" width="14.33203125" style="15" customWidth="1" collapsed="1"/>
    <col min="3341" max="3583" width="11.5" style="15" collapsed="1"/>
    <col min="3584" max="3584" width="57.1640625" style="15" customWidth="1" collapsed="1"/>
    <col min="3585" max="3596" width="14.33203125" style="15" customWidth="1" collapsed="1"/>
    <col min="3597" max="3839" width="11.5" style="15" collapsed="1"/>
    <col min="3840" max="3840" width="57.1640625" style="15" customWidth="1" collapsed="1"/>
    <col min="3841" max="3852" width="14.33203125" style="15" customWidth="1" collapsed="1"/>
    <col min="3853" max="4095" width="11.5" style="15" collapsed="1"/>
    <col min="4096" max="4096" width="57.1640625" style="15" customWidth="1" collapsed="1"/>
    <col min="4097" max="4108" width="14.33203125" style="15" customWidth="1" collapsed="1"/>
    <col min="4109" max="4351" width="11.5" style="15" collapsed="1"/>
    <col min="4352" max="4352" width="57.1640625" style="15" customWidth="1" collapsed="1"/>
    <col min="4353" max="4364" width="14.33203125" style="15" customWidth="1" collapsed="1"/>
    <col min="4365" max="4607" width="11.5" style="15" collapsed="1"/>
    <col min="4608" max="4608" width="57.1640625" style="15" customWidth="1" collapsed="1"/>
    <col min="4609" max="4620" width="14.33203125" style="15" customWidth="1" collapsed="1"/>
    <col min="4621" max="4863" width="11.5" style="15" collapsed="1"/>
    <col min="4864" max="4864" width="57.1640625" style="15" customWidth="1" collapsed="1"/>
    <col min="4865" max="4876" width="14.33203125" style="15" customWidth="1" collapsed="1"/>
    <col min="4877" max="5119" width="11.5" style="15" collapsed="1"/>
    <col min="5120" max="5120" width="57.1640625" style="15" customWidth="1" collapsed="1"/>
    <col min="5121" max="5132" width="14.33203125" style="15" customWidth="1" collapsed="1"/>
    <col min="5133" max="5375" width="11.5" style="15" collapsed="1"/>
    <col min="5376" max="5376" width="57.1640625" style="15" customWidth="1" collapsed="1"/>
    <col min="5377" max="5388" width="14.33203125" style="15" customWidth="1" collapsed="1"/>
    <col min="5389" max="5631" width="11.5" style="15" collapsed="1"/>
    <col min="5632" max="5632" width="57.1640625" style="15" customWidth="1" collapsed="1"/>
    <col min="5633" max="5644" width="14.33203125" style="15" customWidth="1" collapsed="1"/>
    <col min="5645" max="5887" width="11.5" style="15" collapsed="1"/>
    <col min="5888" max="5888" width="57.1640625" style="15" customWidth="1" collapsed="1"/>
    <col min="5889" max="5900" width="14.33203125" style="15" customWidth="1" collapsed="1"/>
    <col min="5901" max="6143" width="11.5" style="15" collapsed="1"/>
    <col min="6144" max="6144" width="57.1640625" style="15" customWidth="1" collapsed="1"/>
    <col min="6145" max="6156" width="14.33203125" style="15" customWidth="1" collapsed="1"/>
    <col min="6157" max="6399" width="11.5" style="15" collapsed="1"/>
    <col min="6400" max="6400" width="57.1640625" style="15" customWidth="1" collapsed="1"/>
    <col min="6401" max="6412" width="14.33203125" style="15" customWidth="1" collapsed="1"/>
    <col min="6413" max="6655" width="11.5" style="15" collapsed="1"/>
    <col min="6656" max="6656" width="57.1640625" style="15" customWidth="1" collapsed="1"/>
    <col min="6657" max="6668" width="14.33203125" style="15" customWidth="1" collapsed="1"/>
    <col min="6669" max="6911" width="11.5" style="15" collapsed="1"/>
    <col min="6912" max="6912" width="57.1640625" style="15" customWidth="1" collapsed="1"/>
    <col min="6913" max="6924" width="14.33203125" style="15" customWidth="1" collapsed="1"/>
    <col min="6925" max="7167" width="11.5" style="15" collapsed="1"/>
    <col min="7168" max="7168" width="57.1640625" style="15" customWidth="1" collapsed="1"/>
    <col min="7169" max="7180" width="14.33203125" style="15" customWidth="1" collapsed="1"/>
    <col min="7181" max="7423" width="11.5" style="15" collapsed="1"/>
    <col min="7424" max="7424" width="57.1640625" style="15" customWidth="1" collapsed="1"/>
    <col min="7425" max="7436" width="14.33203125" style="15" customWidth="1" collapsed="1"/>
    <col min="7437" max="7679" width="11.5" style="15" collapsed="1"/>
    <col min="7680" max="7680" width="57.1640625" style="15" customWidth="1" collapsed="1"/>
    <col min="7681" max="7692" width="14.33203125" style="15" customWidth="1" collapsed="1"/>
    <col min="7693" max="7935" width="11.5" style="15" collapsed="1"/>
    <col min="7936" max="7936" width="57.1640625" style="15" customWidth="1" collapsed="1"/>
    <col min="7937" max="7948" width="14.33203125" style="15" customWidth="1" collapsed="1"/>
    <col min="7949" max="8191" width="11.5" style="15" collapsed="1"/>
    <col min="8192" max="8192" width="57.1640625" style="15" customWidth="1" collapsed="1"/>
    <col min="8193" max="8204" width="14.33203125" style="15" customWidth="1" collapsed="1"/>
    <col min="8205" max="8447" width="11.5" style="15" collapsed="1"/>
    <col min="8448" max="8448" width="57.1640625" style="15" customWidth="1" collapsed="1"/>
    <col min="8449" max="8460" width="14.33203125" style="15" customWidth="1" collapsed="1"/>
    <col min="8461" max="8703" width="11.5" style="15" collapsed="1"/>
    <col min="8704" max="8704" width="57.1640625" style="15" customWidth="1" collapsed="1"/>
    <col min="8705" max="8716" width="14.33203125" style="15" customWidth="1" collapsed="1"/>
    <col min="8717" max="8959" width="11.5" style="15" collapsed="1"/>
    <col min="8960" max="8960" width="57.1640625" style="15" customWidth="1" collapsed="1"/>
    <col min="8961" max="8972" width="14.33203125" style="15" customWidth="1" collapsed="1"/>
    <col min="8973" max="9215" width="11.5" style="15" collapsed="1"/>
    <col min="9216" max="9216" width="57.1640625" style="15" customWidth="1" collapsed="1"/>
    <col min="9217" max="9228" width="14.33203125" style="15" customWidth="1" collapsed="1"/>
    <col min="9229" max="9471" width="11.5" style="15" collapsed="1"/>
    <col min="9472" max="9472" width="57.1640625" style="15" customWidth="1" collapsed="1"/>
    <col min="9473" max="9484" width="14.33203125" style="15" customWidth="1" collapsed="1"/>
    <col min="9485" max="9727" width="11.5" style="15" collapsed="1"/>
    <col min="9728" max="9728" width="57.1640625" style="15" customWidth="1" collapsed="1"/>
    <col min="9729" max="9740" width="14.33203125" style="15" customWidth="1" collapsed="1"/>
    <col min="9741" max="9983" width="11.5" style="15" collapsed="1"/>
    <col min="9984" max="9984" width="57.1640625" style="15" customWidth="1" collapsed="1"/>
    <col min="9985" max="9996" width="14.33203125" style="15" customWidth="1" collapsed="1"/>
    <col min="9997" max="10239" width="11.5" style="15" collapsed="1"/>
    <col min="10240" max="10240" width="57.1640625" style="15" customWidth="1" collapsed="1"/>
    <col min="10241" max="10252" width="14.33203125" style="15" customWidth="1" collapsed="1"/>
    <col min="10253" max="10495" width="11.5" style="15" collapsed="1"/>
    <col min="10496" max="10496" width="57.1640625" style="15" customWidth="1" collapsed="1"/>
    <col min="10497" max="10508" width="14.33203125" style="15" customWidth="1" collapsed="1"/>
    <col min="10509" max="10751" width="11.5" style="15" collapsed="1"/>
    <col min="10752" max="10752" width="57.1640625" style="15" customWidth="1" collapsed="1"/>
    <col min="10753" max="10764" width="14.33203125" style="15" customWidth="1" collapsed="1"/>
    <col min="10765" max="11007" width="11.5" style="15" collapsed="1"/>
    <col min="11008" max="11008" width="57.1640625" style="15" customWidth="1" collapsed="1"/>
    <col min="11009" max="11020" width="14.33203125" style="15" customWidth="1" collapsed="1"/>
    <col min="11021" max="11263" width="11.5" style="15" collapsed="1"/>
    <col min="11264" max="11264" width="57.1640625" style="15" customWidth="1" collapsed="1"/>
    <col min="11265" max="11276" width="14.33203125" style="15" customWidth="1" collapsed="1"/>
    <col min="11277" max="11519" width="11.5" style="15" collapsed="1"/>
    <col min="11520" max="11520" width="57.1640625" style="15" customWidth="1" collapsed="1"/>
    <col min="11521" max="11532" width="14.33203125" style="15" customWidth="1" collapsed="1"/>
    <col min="11533" max="11775" width="11.5" style="15" collapsed="1"/>
    <col min="11776" max="11776" width="57.1640625" style="15" customWidth="1" collapsed="1"/>
    <col min="11777" max="11788" width="14.33203125" style="15" customWidth="1" collapsed="1"/>
    <col min="11789" max="12031" width="11.5" style="15" collapsed="1"/>
    <col min="12032" max="12032" width="57.1640625" style="15" customWidth="1" collapsed="1"/>
    <col min="12033" max="12044" width="14.33203125" style="15" customWidth="1" collapsed="1"/>
    <col min="12045" max="12287" width="11.5" style="15" collapsed="1"/>
    <col min="12288" max="12288" width="57.1640625" style="15" customWidth="1" collapsed="1"/>
    <col min="12289" max="12300" width="14.33203125" style="15" customWidth="1" collapsed="1"/>
    <col min="12301" max="12543" width="11.5" style="15" collapsed="1"/>
    <col min="12544" max="12544" width="57.1640625" style="15" customWidth="1" collapsed="1"/>
    <col min="12545" max="12556" width="14.33203125" style="15" customWidth="1" collapsed="1"/>
    <col min="12557" max="12799" width="11.5" style="15" collapsed="1"/>
    <col min="12800" max="12800" width="57.1640625" style="15" customWidth="1" collapsed="1"/>
    <col min="12801" max="12812" width="14.33203125" style="15" customWidth="1" collapsed="1"/>
    <col min="12813" max="13055" width="11.5" style="15" collapsed="1"/>
    <col min="13056" max="13056" width="57.1640625" style="15" customWidth="1" collapsed="1"/>
    <col min="13057" max="13068" width="14.33203125" style="15" customWidth="1" collapsed="1"/>
    <col min="13069" max="13311" width="11.5" style="15" collapsed="1"/>
    <col min="13312" max="13312" width="57.1640625" style="15" customWidth="1" collapsed="1"/>
    <col min="13313" max="13324" width="14.33203125" style="15" customWidth="1" collapsed="1"/>
    <col min="13325" max="13567" width="11.5" style="15" collapsed="1"/>
    <col min="13568" max="13568" width="57.1640625" style="15" customWidth="1" collapsed="1"/>
    <col min="13569" max="13580" width="14.33203125" style="15" customWidth="1" collapsed="1"/>
    <col min="13581" max="13823" width="11.5" style="15" collapsed="1"/>
    <col min="13824" max="13824" width="57.1640625" style="15" customWidth="1" collapsed="1"/>
    <col min="13825" max="13836" width="14.33203125" style="15" customWidth="1" collapsed="1"/>
    <col min="13837" max="14079" width="11.5" style="15" collapsed="1"/>
    <col min="14080" max="14080" width="57.1640625" style="15" customWidth="1" collapsed="1"/>
    <col min="14081" max="14092" width="14.33203125" style="15" customWidth="1" collapsed="1"/>
    <col min="14093" max="14335" width="11.5" style="15" collapsed="1"/>
    <col min="14336" max="14336" width="57.1640625" style="15" customWidth="1" collapsed="1"/>
    <col min="14337" max="14348" width="14.33203125" style="15" customWidth="1" collapsed="1"/>
    <col min="14349" max="14591" width="11.5" style="15" collapsed="1"/>
    <col min="14592" max="14592" width="57.1640625" style="15" customWidth="1" collapsed="1"/>
    <col min="14593" max="14604" width="14.33203125" style="15" customWidth="1" collapsed="1"/>
    <col min="14605" max="14847" width="11.5" style="15" collapsed="1"/>
    <col min="14848" max="14848" width="57.1640625" style="15" customWidth="1" collapsed="1"/>
    <col min="14849" max="14860" width="14.33203125" style="15" customWidth="1" collapsed="1"/>
    <col min="14861" max="15103" width="11.5" style="15" collapsed="1"/>
    <col min="15104" max="15104" width="57.1640625" style="15" customWidth="1" collapsed="1"/>
    <col min="15105" max="15116" width="14.33203125" style="15" customWidth="1" collapsed="1"/>
    <col min="15117" max="15359" width="11.5" style="15" collapsed="1"/>
    <col min="15360" max="15360" width="57.1640625" style="15" customWidth="1" collapsed="1"/>
    <col min="15361" max="15372" width="14.33203125" style="15" customWidth="1" collapsed="1"/>
    <col min="15373" max="15615" width="11.5" style="15" collapsed="1"/>
    <col min="15616" max="15616" width="57.1640625" style="15" customWidth="1" collapsed="1"/>
    <col min="15617" max="15628" width="14.33203125" style="15" customWidth="1" collapsed="1"/>
    <col min="15629" max="15871" width="11.5" style="15" collapsed="1"/>
    <col min="15872" max="15872" width="57.1640625" style="15" customWidth="1" collapsed="1"/>
    <col min="15873" max="15884" width="14.33203125" style="15" customWidth="1" collapsed="1"/>
    <col min="15885" max="16127" width="11.5" style="15" collapsed="1"/>
    <col min="16128" max="16128" width="57.1640625" style="15" customWidth="1" collapsed="1"/>
    <col min="16129" max="16140" width="14.33203125" style="15" customWidth="1" collapsed="1"/>
    <col min="16141" max="16384" width="11.5" style="15" collapsed="1"/>
  </cols>
  <sheetData>
    <row r="1" spans="1:4" ht="15" customHeight="1" x14ac:dyDescent="0.2">
      <c r="A1" s="276" t="s">
        <v>100</v>
      </c>
      <c r="B1" s="276"/>
      <c r="C1" s="276"/>
      <c r="D1" s="276"/>
    </row>
    <row r="2" spans="1:4" s="16" customFormat="1" ht="16.25" customHeight="1" x14ac:dyDescent="0.25">
      <c r="A2" s="269" t="s">
        <v>443</v>
      </c>
      <c r="B2" s="269"/>
      <c r="C2" s="269"/>
      <c r="D2" s="269"/>
    </row>
    <row r="3" spans="1:4" s="16" customFormat="1" ht="15" customHeight="1" x14ac:dyDescent="0.25">
      <c r="A3" s="275" t="s">
        <v>81</v>
      </c>
      <c r="B3" s="275"/>
      <c r="C3" s="275"/>
      <c r="D3" s="275"/>
    </row>
    <row r="5" spans="1:4" ht="18" x14ac:dyDescent="0.2">
      <c r="A5" s="20" t="s">
        <v>88</v>
      </c>
      <c r="B5" s="20">
        <v>2025</v>
      </c>
      <c r="C5" s="20">
        <v>2024</v>
      </c>
      <c r="D5" s="20">
        <v>2023</v>
      </c>
    </row>
    <row r="6" spans="1:4" ht="17" x14ac:dyDescent="0.2">
      <c r="A6" s="41" t="s">
        <v>28</v>
      </c>
      <c r="B6" s="42">
        <v>6568</v>
      </c>
      <c r="C6" s="42">
        <v>6418</v>
      </c>
      <c r="D6" s="42">
        <v>6422</v>
      </c>
    </row>
    <row r="7" spans="1:4" ht="17" x14ac:dyDescent="0.2">
      <c r="A7" s="43" t="s">
        <v>31</v>
      </c>
      <c r="B7" s="44">
        <v>188</v>
      </c>
      <c r="C7" s="44">
        <v>192</v>
      </c>
      <c r="D7" s="44">
        <v>184</v>
      </c>
    </row>
    <row r="8" spans="1:4" ht="17" x14ac:dyDescent="0.2">
      <c r="A8" s="43" t="s">
        <v>29</v>
      </c>
      <c r="B8" s="44">
        <v>2269</v>
      </c>
      <c r="C8" s="44">
        <v>2374</v>
      </c>
      <c r="D8" s="44">
        <v>2218</v>
      </c>
    </row>
    <row r="9" spans="1:4" ht="17" x14ac:dyDescent="0.2">
      <c r="A9" s="43" t="s">
        <v>30</v>
      </c>
      <c r="B9" s="44">
        <v>2547</v>
      </c>
      <c r="C9" s="44">
        <v>2441</v>
      </c>
      <c r="D9" s="44">
        <v>2311</v>
      </c>
    </row>
    <row r="10" spans="1:4" ht="17" x14ac:dyDescent="0.2">
      <c r="A10" s="43" t="s">
        <v>74</v>
      </c>
      <c r="B10" s="44">
        <v>256</v>
      </c>
      <c r="C10" s="44">
        <v>209</v>
      </c>
      <c r="D10" s="44">
        <v>238</v>
      </c>
    </row>
    <row r="11" spans="1:4" ht="18" thickBot="1" x14ac:dyDescent="0.25">
      <c r="A11" s="115" t="s">
        <v>75</v>
      </c>
      <c r="B11" s="116">
        <v>11828</v>
      </c>
      <c r="C11" s="116">
        <v>11634</v>
      </c>
      <c r="D11" s="116">
        <v>10991</v>
      </c>
    </row>
    <row r="12" spans="1:4" ht="18" thickBot="1" x14ac:dyDescent="0.25">
      <c r="A12" s="126" t="s">
        <v>32</v>
      </c>
      <c r="B12" s="127">
        <v>69</v>
      </c>
      <c r="C12" s="127">
        <v>98</v>
      </c>
      <c r="D12" s="127">
        <v>80</v>
      </c>
    </row>
    <row r="13" spans="1:4" ht="19" thickTop="1" thickBot="1" x14ac:dyDescent="0.25">
      <c r="A13" s="123" t="s">
        <v>76</v>
      </c>
      <c r="B13" s="125">
        <v>11897</v>
      </c>
      <c r="C13" s="125">
        <v>11732</v>
      </c>
      <c r="D13" s="124">
        <v>11072</v>
      </c>
    </row>
  </sheetData>
  <mergeCells count="3">
    <mergeCell ref="A1:D1"/>
    <mergeCell ref="A2:D2"/>
    <mergeCell ref="A3:D3"/>
  </mergeCells>
  <hyperlinks>
    <hyperlink ref="A3" location="'ukhd-patienten-thoraxklinik'!A1" tooltip="Gehe zu ukhd-patienten-thoraxklinik" display="Patienten nach Bundesländern – Thoraxklinik" xr:uid="{F2516BE3-70B2-A740-9423-3F31B190A10F}"/>
    <hyperlink ref="A1:D1" location="Index!A1" display="Zurück zum Index" xr:uid="{2782D871-6E69-3444-AE4D-FA5535475F20}"/>
  </hyperlinks>
  <pageMargins left="0.7" right="0.7" top="0.75" bottom="0.75" header="0.3" footer="0.3"/>
  <pageSetup paperSize="9" fitToHeight="0"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8A735-EBA0-994B-AB81-F64872062E3A}">
  <sheetPr>
    <pageSetUpPr fitToPage="1"/>
  </sheetPr>
  <dimension ref="A1:Q13"/>
  <sheetViews>
    <sheetView showGridLines="0" zoomScaleNormal="100" workbookViewId="0">
      <selection activeCell="H8" sqref="H8"/>
    </sheetView>
  </sheetViews>
  <sheetFormatPr baseColWidth="10" defaultColWidth="11.5" defaultRowHeight="16" x14ac:dyDescent="0.2"/>
  <cols>
    <col min="1" max="1" width="41.6640625" style="15" customWidth="1" collapsed="1"/>
    <col min="2" max="4" width="16.6640625" style="15" customWidth="1"/>
    <col min="5" max="17" width="11.5" style="15"/>
    <col min="18" max="247" width="11.5" style="15" collapsed="1"/>
    <col min="248" max="248" width="57.1640625" style="15" customWidth="1" collapsed="1"/>
    <col min="249" max="260" width="14.33203125" style="15" customWidth="1" collapsed="1"/>
    <col min="261" max="503" width="11.5" style="15" collapsed="1"/>
    <col min="504" max="504" width="57.1640625" style="15" customWidth="1" collapsed="1"/>
    <col min="505" max="516" width="14.33203125" style="15" customWidth="1" collapsed="1"/>
    <col min="517" max="759" width="11.5" style="15" collapsed="1"/>
    <col min="760" max="760" width="57.1640625" style="15" customWidth="1" collapsed="1"/>
    <col min="761" max="772" width="14.33203125" style="15" customWidth="1" collapsed="1"/>
    <col min="773" max="1015" width="11.5" style="15" collapsed="1"/>
    <col min="1016" max="1016" width="57.1640625" style="15" customWidth="1" collapsed="1"/>
    <col min="1017" max="1028" width="14.33203125" style="15" customWidth="1" collapsed="1"/>
    <col min="1029" max="1271" width="11.5" style="15" collapsed="1"/>
    <col min="1272" max="1272" width="57.1640625" style="15" customWidth="1" collapsed="1"/>
    <col min="1273" max="1284" width="14.33203125" style="15" customWidth="1" collapsed="1"/>
    <col min="1285" max="1527" width="11.5" style="15" collapsed="1"/>
    <col min="1528" max="1528" width="57.1640625" style="15" customWidth="1" collapsed="1"/>
    <col min="1529" max="1540" width="14.33203125" style="15" customWidth="1" collapsed="1"/>
    <col min="1541" max="1783" width="11.5" style="15" collapsed="1"/>
    <col min="1784" max="1784" width="57.1640625" style="15" customWidth="1" collapsed="1"/>
    <col min="1785" max="1796" width="14.33203125" style="15" customWidth="1" collapsed="1"/>
    <col min="1797" max="2039" width="11.5" style="15" collapsed="1"/>
    <col min="2040" max="2040" width="57.1640625" style="15" customWidth="1" collapsed="1"/>
    <col min="2041" max="2052" width="14.33203125" style="15" customWidth="1" collapsed="1"/>
    <col min="2053" max="2295" width="11.5" style="15" collapsed="1"/>
    <col min="2296" max="2296" width="57.1640625" style="15" customWidth="1" collapsed="1"/>
    <col min="2297" max="2308" width="14.33203125" style="15" customWidth="1" collapsed="1"/>
    <col min="2309" max="2551" width="11.5" style="15" collapsed="1"/>
    <col min="2552" max="2552" width="57.1640625" style="15" customWidth="1" collapsed="1"/>
    <col min="2553" max="2564" width="14.33203125" style="15" customWidth="1" collapsed="1"/>
    <col min="2565" max="2807" width="11.5" style="15" collapsed="1"/>
    <col min="2808" max="2808" width="57.1640625" style="15" customWidth="1" collapsed="1"/>
    <col min="2809" max="2820" width="14.33203125" style="15" customWidth="1" collapsed="1"/>
    <col min="2821" max="3063" width="11.5" style="15" collapsed="1"/>
    <col min="3064" max="3064" width="57.1640625" style="15" customWidth="1" collapsed="1"/>
    <col min="3065" max="3076" width="14.33203125" style="15" customWidth="1" collapsed="1"/>
    <col min="3077" max="3319" width="11.5" style="15" collapsed="1"/>
    <col min="3320" max="3320" width="57.1640625" style="15" customWidth="1" collapsed="1"/>
    <col min="3321" max="3332" width="14.33203125" style="15" customWidth="1" collapsed="1"/>
    <col min="3333" max="3575" width="11.5" style="15" collapsed="1"/>
    <col min="3576" max="3576" width="57.1640625" style="15" customWidth="1" collapsed="1"/>
    <col min="3577" max="3588" width="14.33203125" style="15" customWidth="1" collapsed="1"/>
    <col min="3589" max="3831" width="11.5" style="15" collapsed="1"/>
    <col min="3832" max="3832" width="57.1640625" style="15" customWidth="1" collapsed="1"/>
    <col min="3833" max="3844" width="14.33203125" style="15" customWidth="1" collapsed="1"/>
    <col min="3845" max="4087" width="11.5" style="15" collapsed="1"/>
    <col min="4088" max="4088" width="57.1640625" style="15" customWidth="1" collapsed="1"/>
    <col min="4089" max="4100" width="14.33203125" style="15" customWidth="1" collapsed="1"/>
    <col min="4101" max="4343" width="11.5" style="15" collapsed="1"/>
    <col min="4344" max="4344" width="57.1640625" style="15" customWidth="1" collapsed="1"/>
    <col min="4345" max="4356" width="14.33203125" style="15" customWidth="1" collapsed="1"/>
    <col min="4357" max="4599" width="11.5" style="15" collapsed="1"/>
    <col min="4600" max="4600" width="57.1640625" style="15" customWidth="1" collapsed="1"/>
    <col min="4601" max="4612" width="14.33203125" style="15" customWidth="1" collapsed="1"/>
    <col min="4613" max="4855" width="11.5" style="15" collapsed="1"/>
    <col min="4856" max="4856" width="57.1640625" style="15" customWidth="1" collapsed="1"/>
    <col min="4857" max="4868" width="14.33203125" style="15" customWidth="1" collapsed="1"/>
    <col min="4869" max="5111" width="11.5" style="15" collapsed="1"/>
    <col min="5112" max="5112" width="57.1640625" style="15" customWidth="1" collapsed="1"/>
    <col min="5113" max="5124" width="14.33203125" style="15" customWidth="1" collapsed="1"/>
    <col min="5125" max="5367" width="11.5" style="15" collapsed="1"/>
    <col min="5368" max="5368" width="57.1640625" style="15" customWidth="1" collapsed="1"/>
    <col min="5369" max="5380" width="14.33203125" style="15" customWidth="1" collapsed="1"/>
    <col min="5381" max="5623" width="11.5" style="15" collapsed="1"/>
    <col min="5624" max="5624" width="57.1640625" style="15" customWidth="1" collapsed="1"/>
    <col min="5625" max="5636" width="14.33203125" style="15" customWidth="1" collapsed="1"/>
    <col min="5637" max="5879" width="11.5" style="15" collapsed="1"/>
    <col min="5880" max="5880" width="57.1640625" style="15" customWidth="1" collapsed="1"/>
    <col min="5881" max="5892" width="14.33203125" style="15" customWidth="1" collapsed="1"/>
    <col min="5893" max="6135" width="11.5" style="15" collapsed="1"/>
    <col min="6136" max="6136" width="57.1640625" style="15" customWidth="1" collapsed="1"/>
    <col min="6137" max="6148" width="14.33203125" style="15" customWidth="1" collapsed="1"/>
    <col min="6149" max="6391" width="11.5" style="15" collapsed="1"/>
    <col min="6392" max="6392" width="57.1640625" style="15" customWidth="1" collapsed="1"/>
    <col min="6393" max="6404" width="14.33203125" style="15" customWidth="1" collapsed="1"/>
    <col min="6405" max="6647" width="11.5" style="15" collapsed="1"/>
    <col min="6648" max="6648" width="57.1640625" style="15" customWidth="1" collapsed="1"/>
    <col min="6649" max="6660" width="14.33203125" style="15" customWidth="1" collapsed="1"/>
    <col min="6661" max="6903" width="11.5" style="15" collapsed="1"/>
    <col min="6904" max="6904" width="57.1640625" style="15" customWidth="1" collapsed="1"/>
    <col min="6905" max="6916" width="14.33203125" style="15" customWidth="1" collapsed="1"/>
    <col min="6917" max="7159" width="11.5" style="15" collapsed="1"/>
    <col min="7160" max="7160" width="57.1640625" style="15" customWidth="1" collapsed="1"/>
    <col min="7161" max="7172" width="14.33203125" style="15" customWidth="1" collapsed="1"/>
    <col min="7173" max="7415" width="11.5" style="15" collapsed="1"/>
    <col min="7416" max="7416" width="57.1640625" style="15" customWidth="1" collapsed="1"/>
    <col min="7417" max="7428" width="14.33203125" style="15" customWidth="1" collapsed="1"/>
    <col min="7429" max="7671" width="11.5" style="15" collapsed="1"/>
    <col min="7672" max="7672" width="57.1640625" style="15" customWidth="1" collapsed="1"/>
    <col min="7673" max="7684" width="14.33203125" style="15" customWidth="1" collapsed="1"/>
    <col min="7685" max="7927" width="11.5" style="15" collapsed="1"/>
    <col min="7928" max="7928" width="57.1640625" style="15" customWidth="1" collapsed="1"/>
    <col min="7929" max="7940" width="14.33203125" style="15" customWidth="1" collapsed="1"/>
    <col min="7941" max="8183" width="11.5" style="15" collapsed="1"/>
    <col min="8184" max="8184" width="57.1640625" style="15" customWidth="1" collapsed="1"/>
    <col min="8185" max="8196" width="14.33203125" style="15" customWidth="1" collapsed="1"/>
    <col min="8197" max="8439" width="11.5" style="15" collapsed="1"/>
    <col min="8440" max="8440" width="57.1640625" style="15" customWidth="1" collapsed="1"/>
    <col min="8441" max="8452" width="14.33203125" style="15" customWidth="1" collapsed="1"/>
    <col min="8453" max="8695" width="11.5" style="15" collapsed="1"/>
    <col min="8696" max="8696" width="57.1640625" style="15" customWidth="1" collapsed="1"/>
    <col min="8697" max="8708" width="14.33203125" style="15" customWidth="1" collapsed="1"/>
    <col min="8709" max="8951" width="11.5" style="15" collapsed="1"/>
    <col min="8952" max="8952" width="57.1640625" style="15" customWidth="1" collapsed="1"/>
    <col min="8953" max="8964" width="14.33203125" style="15" customWidth="1" collapsed="1"/>
    <col min="8965" max="9207" width="11.5" style="15" collapsed="1"/>
    <col min="9208" max="9208" width="57.1640625" style="15" customWidth="1" collapsed="1"/>
    <col min="9209" max="9220" width="14.33203125" style="15" customWidth="1" collapsed="1"/>
    <col min="9221" max="9463" width="11.5" style="15" collapsed="1"/>
    <col min="9464" max="9464" width="57.1640625" style="15" customWidth="1" collapsed="1"/>
    <col min="9465" max="9476" width="14.33203125" style="15" customWidth="1" collapsed="1"/>
    <col min="9477" max="9719" width="11.5" style="15" collapsed="1"/>
    <col min="9720" max="9720" width="57.1640625" style="15" customWidth="1" collapsed="1"/>
    <col min="9721" max="9732" width="14.33203125" style="15" customWidth="1" collapsed="1"/>
    <col min="9733" max="9975" width="11.5" style="15" collapsed="1"/>
    <col min="9976" max="9976" width="57.1640625" style="15" customWidth="1" collapsed="1"/>
    <col min="9977" max="9988" width="14.33203125" style="15" customWidth="1" collapsed="1"/>
    <col min="9989" max="10231" width="11.5" style="15" collapsed="1"/>
    <col min="10232" max="10232" width="57.1640625" style="15" customWidth="1" collapsed="1"/>
    <col min="10233" max="10244" width="14.33203125" style="15" customWidth="1" collapsed="1"/>
    <col min="10245" max="10487" width="11.5" style="15" collapsed="1"/>
    <col min="10488" max="10488" width="57.1640625" style="15" customWidth="1" collapsed="1"/>
    <col min="10489" max="10500" width="14.33203125" style="15" customWidth="1" collapsed="1"/>
    <col min="10501" max="10743" width="11.5" style="15" collapsed="1"/>
    <col min="10744" max="10744" width="57.1640625" style="15" customWidth="1" collapsed="1"/>
    <col min="10745" max="10756" width="14.33203125" style="15" customWidth="1" collapsed="1"/>
    <col min="10757" max="10999" width="11.5" style="15" collapsed="1"/>
    <col min="11000" max="11000" width="57.1640625" style="15" customWidth="1" collapsed="1"/>
    <col min="11001" max="11012" width="14.33203125" style="15" customWidth="1" collapsed="1"/>
    <col min="11013" max="11255" width="11.5" style="15" collapsed="1"/>
    <col min="11256" max="11256" width="57.1640625" style="15" customWidth="1" collapsed="1"/>
    <col min="11257" max="11268" width="14.33203125" style="15" customWidth="1" collapsed="1"/>
    <col min="11269" max="11511" width="11.5" style="15" collapsed="1"/>
    <col min="11512" max="11512" width="57.1640625" style="15" customWidth="1" collapsed="1"/>
    <col min="11513" max="11524" width="14.33203125" style="15" customWidth="1" collapsed="1"/>
    <col min="11525" max="11767" width="11.5" style="15" collapsed="1"/>
    <col min="11768" max="11768" width="57.1640625" style="15" customWidth="1" collapsed="1"/>
    <col min="11769" max="11780" width="14.33203125" style="15" customWidth="1" collapsed="1"/>
    <col min="11781" max="12023" width="11.5" style="15" collapsed="1"/>
    <col min="12024" max="12024" width="57.1640625" style="15" customWidth="1" collapsed="1"/>
    <col min="12025" max="12036" width="14.33203125" style="15" customWidth="1" collapsed="1"/>
    <col min="12037" max="12279" width="11.5" style="15" collapsed="1"/>
    <col min="12280" max="12280" width="57.1640625" style="15" customWidth="1" collapsed="1"/>
    <col min="12281" max="12292" width="14.33203125" style="15" customWidth="1" collapsed="1"/>
    <col min="12293" max="12535" width="11.5" style="15" collapsed="1"/>
    <col min="12536" max="12536" width="57.1640625" style="15" customWidth="1" collapsed="1"/>
    <col min="12537" max="12548" width="14.33203125" style="15" customWidth="1" collapsed="1"/>
    <col min="12549" max="12791" width="11.5" style="15" collapsed="1"/>
    <col min="12792" max="12792" width="57.1640625" style="15" customWidth="1" collapsed="1"/>
    <col min="12793" max="12804" width="14.33203125" style="15" customWidth="1" collapsed="1"/>
    <col min="12805" max="13047" width="11.5" style="15" collapsed="1"/>
    <col min="13048" max="13048" width="57.1640625" style="15" customWidth="1" collapsed="1"/>
    <col min="13049" max="13060" width="14.33203125" style="15" customWidth="1" collapsed="1"/>
    <col min="13061" max="13303" width="11.5" style="15" collapsed="1"/>
    <col min="13304" max="13304" width="57.1640625" style="15" customWidth="1" collapsed="1"/>
    <col min="13305" max="13316" width="14.33203125" style="15" customWidth="1" collapsed="1"/>
    <col min="13317" max="13559" width="11.5" style="15" collapsed="1"/>
    <col min="13560" max="13560" width="57.1640625" style="15" customWidth="1" collapsed="1"/>
    <col min="13561" max="13572" width="14.33203125" style="15" customWidth="1" collapsed="1"/>
    <col min="13573" max="13815" width="11.5" style="15" collapsed="1"/>
    <col min="13816" max="13816" width="57.1640625" style="15" customWidth="1" collapsed="1"/>
    <col min="13817" max="13828" width="14.33203125" style="15" customWidth="1" collapsed="1"/>
    <col min="13829" max="14071" width="11.5" style="15" collapsed="1"/>
    <col min="14072" max="14072" width="57.1640625" style="15" customWidth="1" collapsed="1"/>
    <col min="14073" max="14084" width="14.33203125" style="15" customWidth="1" collapsed="1"/>
    <col min="14085" max="14327" width="11.5" style="15" collapsed="1"/>
    <col min="14328" max="14328" width="57.1640625" style="15" customWidth="1" collapsed="1"/>
    <col min="14329" max="14340" width="14.33203125" style="15" customWidth="1" collapsed="1"/>
    <col min="14341" max="14583" width="11.5" style="15" collapsed="1"/>
    <col min="14584" max="14584" width="57.1640625" style="15" customWidth="1" collapsed="1"/>
    <col min="14585" max="14596" width="14.33203125" style="15" customWidth="1" collapsed="1"/>
    <col min="14597" max="14839" width="11.5" style="15" collapsed="1"/>
    <col min="14840" max="14840" width="57.1640625" style="15" customWidth="1" collapsed="1"/>
    <col min="14841" max="14852" width="14.33203125" style="15" customWidth="1" collapsed="1"/>
    <col min="14853" max="15095" width="11.5" style="15" collapsed="1"/>
    <col min="15096" max="15096" width="57.1640625" style="15" customWidth="1" collapsed="1"/>
    <col min="15097" max="15108" width="14.33203125" style="15" customWidth="1" collapsed="1"/>
    <col min="15109" max="15351" width="11.5" style="15" collapsed="1"/>
    <col min="15352" max="15352" width="57.1640625" style="15" customWidth="1" collapsed="1"/>
    <col min="15353" max="15364" width="14.33203125" style="15" customWidth="1" collapsed="1"/>
    <col min="15365" max="15607" width="11.5" style="15" collapsed="1"/>
    <col min="15608" max="15608" width="57.1640625" style="15" customWidth="1" collapsed="1"/>
    <col min="15609" max="15620" width="14.33203125" style="15" customWidth="1" collapsed="1"/>
    <col min="15621" max="15863" width="11.5" style="15" collapsed="1"/>
    <col min="15864" max="15864" width="57.1640625" style="15" customWidth="1" collapsed="1"/>
    <col min="15865" max="15876" width="14.33203125" style="15" customWidth="1" collapsed="1"/>
    <col min="15877" max="16119" width="11.5" style="15" collapsed="1"/>
    <col min="16120" max="16120" width="57.1640625" style="15" customWidth="1" collapsed="1"/>
    <col min="16121" max="16132" width="14.33203125" style="15" customWidth="1" collapsed="1"/>
    <col min="16133" max="16384" width="11.5" style="15" collapsed="1"/>
  </cols>
  <sheetData>
    <row r="1" spans="1:4" ht="15" customHeight="1" x14ac:dyDescent="0.2">
      <c r="A1" s="276" t="s">
        <v>100</v>
      </c>
      <c r="B1" s="276"/>
      <c r="C1" s="276"/>
      <c r="D1" s="276"/>
    </row>
    <row r="2" spans="1:4" s="16" customFormat="1" ht="16.25" customHeight="1" x14ac:dyDescent="0.25">
      <c r="A2" s="269" t="s">
        <v>443</v>
      </c>
      <c r="B2" s="269"/>
      <c r="C2" s="269"/>
      <c r="D2" s="269"/>
    </row>
    <row r="3" spans="1:4" s="16" customFormat="1" ht="15" customHeight="1" x14ac:dyDescent="0.25">
      <c r="A3" s="275" t="s">
        <v>82</v>
      </c>
      <c r="B3" s="275"/>
      <c r="C3" s="275"/>
      <c r="D3" s="275"/>
    </row>
    <row r="5" spans="1:4" ht="18" x14ac:dyDescent="0.2">
      <c r="A5" s="20" t="s">
        <v>87</v>
      </c>
      <c r="B5" s="20">
        <v>2025</v>
      </c>
      <c r="C5" s="20">
        <v>2024</v>
      </c>
      <c r="D5" s="20">
        <v>2023</v>
      </c>
    </row>
    <row r="6" spans="1:4" ht="17" x14ac:dyDescent="0.2">
      <c r="A6" s="41" t="s">
        <v>28</v>
      </c>
      <c r="B6" s="42">
        <v>1597.5</v>
      </c>
      <c r="C6" s="42">
        <v>1269.5</v>
      </c>
      <c r="D6" s="42">
        <v>1095</v>
      </c>
    </row>
    <row r="7" spans="1:4" ht="17" x14ac:dyDescent="0.2">
      <c r="A7" s="43" t="s">
        <v>31</v>
      </c>
      <c r="B7" s="44">
        <v>31.5</v>
      </c>
      <c r="C7" s="44">
        <v>21.5</v>
      </c>
      <c r="D7" s="44">
        <v>19</v>
      </c>
    </row>
    <row r="8" spans="1:4" ht="17" x14ac:dyDescent="0.2">
      <c r="A8" s="43" t="s">
        <v>29</v>
      </c>
      <c r="B8" s="44">
        <v>12325</v>
      </c>
      <c r="C8" s="44">
        <v>11677</v>
      </c>
      <c r="D8" s="44">
        <v>11646</v>
      </c>
    </row>
    <row r="9" spans="1:4" ht="17" x14ac:dyDescent="0.2">
      <c r="A9" s="43" t="s">
        <v>30</v>
      </c>
      <c r="B9" s="44">
        <v>195.5</v>
      </c>
      <c r="C9" s="44">
        <v>196</v>
      </c>
      <c r="D9" s="44">
        <v>160</v>
      </c>
    </row>
    <row r="10" spans="1:4" ht="17" x14ac:dyDescent="0.2">
      <c r="A10" s="43" t="s">
        <v>74</v>
      </c>
      <c r="B10" s="44">
        <v>78</v>
      </c>
      <c r="C10" s="44">
        <v>70</v>
      </c>
      <c r="D10" s="44">
        <v>71</v>
      </c>
    </row>
    <row r="11" spans="1:4" ht="18" thickBot="1" x14ac:dyDescent="0.25">
      <c r="A11" s="115" t="s">
        <v>75</v>
      </c>
      <c r="B11" s="128">
        <v>14227.5</v>
      </c>
      <c r="C11" s="128">
        <v>13234</v>
      </c>
      <c r="D11" s="128">
        <v>12441</v>
      </c>
    </row>
    <row r="12" spans="1:4" ht="18" thickBot="1" x14ac:dyDescent="0.25">
      <c r="A12" s="12" t="s">
        <v>32</v>
      </c>
      <c r="B12" s="13">
        <v>17</v>
      </c>
      <c r="C12" s="13">
        <v>19</v>
      </c>
      <c r="D12" s="13">
        <v>15</v>
      </c>
    </row>
    <row r="13" spans="1:4" ht="19" thickTop="1" thickBot="1" x14ac:dyDescent="0.25">
      <c r="A13" s="123" t="s">
        <v>76</v>
      </c>
      <c r="B13" s="124">
        <v>14244.5</v>
      </c>
      <c r="C13" s="124">
        <v>13253</v>
      </c>
      <c r="D13" s="124">
        <v>12483</v>
      </c>
    </row>
  </sheetData>
  <mergeCells count="3">
    <mergeCell ref="A1:D1"/>
    <mergeCell ref="A2:D2"/>
    <mergeCell ref="A3:D3"/>
  </mergeCells>
  <hyperlinks>
    <hyperlink ref="A3" location="'ukhd-patienten-kreiskrankenhaus'!A1" tooltip="Gehe zu ukhd-patienten-kreiskrankenhaus" display="Patienten nach Bundesländern – Kreiskrankenhaus Bergstraße" xr:uid="{347C1BC9-C712-1545-8E3B-EE79D2442CD0}"/>
    <hyperlink ref="A1:D1" location="Index!A1" display="Zurück zum Index" xr:uid="{51C0D9B4-C171-AF42-A073-493AEB33D042}"/>
  </hyperlinks>
  <pageMargins left="0.7" right="0.7" top="0.75" bottom="0.75" header="0.3" footer="0.3"/>
  <pageSetup paperSize="9" fitToHeight="0"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91270-4F85-F54B-A5E1-EEF845CE0A0B}">
  <sheetPr>
    <pageSetUpPr fitToPage="1"/>
  </sheetPr>
  <dimension ref="A1:P29"/>
  <sheetViews>
    <sheetView showGridLines="0" zoomScaleNormal="100" workbookViewId="0">
      <selection activeCell="H8" sqref="H8"/>
    </sheetView>
  </sheetViews>
  <sheetFormatPr baseColWidth="10" defaultColWidth="11.5" defaultRowHeight="16" x14ac:dyDescent="0.2"/>
  <cols>
    <col min="1" max="1" width="71" style="15" customWidth="1" collapsed="1"/>
    <col min="2" max="4" width="16.6640625" style="15" customWidth="1"/>
    <col min="5" max="12" width="14.33203125" style="14" customWidth="1" collapsed="1"/>
    <col min="13" max="16" width="11.5" style="15"/>
    <col min="17" max="255" width="11.5" style="15" collapsed="1"/>
    <col min="256" max="256" width="57.1640625" style="15" customWidth="1" collapsed="1"/>
    <col min="257" max="268" width="14.33203125" style="15" customWidth="1" collapsed="1"/>
    <col min="269" max="511" width="11.5" style="15" collapsed="1"/>
    <col min="512" max="512" width="57.1640625" style="15" customWidth="1" collapsed="1"/>
    <col min="513" max="524" width="14.33203125" style="15" customWidth="1" collapsed="1"/>
    <col min="525" max="767" width="11.5" style="15" collapsed="1"/>
    <col min="768" max="768" width="57.1640625" style="15" customWidth="1" collapsed="1"/>
    <col min="769" max="780" width="14.33203125" style="15" customWidth="1" collapsed="1"/>
    <col min="781" max="1023" width="11.5" style="15" collapsed="1"/>
    <col min="1024" max="1024" width="57.1640625" style="15" customWidth="1" collapsed="1"/>
    <col min="1025" max="1036" width="14.33203125" style="15" customWidth="1" collapsed="1"/>
    <col min="1037" max="1279" width="11.5" style="15" collapsed="1"/>
    <col min="1280" max="1280" width="57.1640625" style="15" customWidth="1" collapsed="1"/>
    <col min="1281" max="1292" width="14.33203125" style="15" customWidth="1" collapsed="1"/>
    <col min="1293" max="1535" width="11.5" style="15" collapsed="1"/>
    <col min="1536" max="1536" width="57.1640625" style="15" customWidth="1" collapsed="1"/>
    <col min="1537" max="1548" width="14.33203125" style="15" customWidth="1" collapsed="1"/>
    <col min="1549" max="1791" width="11.5" style="15" collapsed="1"/>
    <col min="1792" max="1792" width="57.1640625" style="15" customWidth="1" collapsed="1"/>
    <col min="1793" max="1804" width="14.33203125" style="15" customWidth="1" collapsed="1"/>
    <col min="1805" max="2047" width="11.5" style="15" collapsed="1"/>
    <col min="2048" max="2048" width="57.1640625" style="15" customWidth="1" collapsed="1"/>
    <col min="2049" max="2060" width="14.33203125" style="15" customWidth="1" collapsed="1"/>
    <col min="2061" max="2303" width="11.5" style="15" collapsed="1"/>
    <col min="2304" max="2304" width="57.1640625" style="15" customWidth="1" collapsed="1"/>
    <col min="2305" max="2316" width="14.33203125" style="15" customWidth="1" collapsed="1"/>
    <col min="2317" max="2559" width="11.5" style="15" collapsed="1"/>
    <col min="2560" max="2560" width="57.1640625" style="15" customWidth="1" collapsed="1"/>
    <col min="2561" max="2572" width="14.33203125" style="15" customWidth="1" collapsed="1"/>
    <col min="2573" max="2815" width="11.5" style="15" collapsed="1"/>
    <col min="2816" max="2816" width="57.1640625" style="15" customWidth="1" collapsed="1"/>
    <col min="2817" max="2828" width="14.33203125" style="15" customWidth="1" collapsed="1"/>
    <col min="2829" max="3071" width="11.5" style="15" collapsed="1"/>
    <col min="3072" max="3072" width="57.1640625" style="15" customWidth="1" collapsed="1"/>
    <col min="3073" max="3084" width="14.33203125" style="15" customWidth="1" collapsed="1"/>
    <col min="3085" max="3327" width="11.5" style="15" collapsed="1"/>
    <col min="3328" max="3328" width="57.1640625" style="15" customWidth="1" collapsed="1"/>
    <col min="3329" max="3340" width="14.33203125" style="15" customWidth="1" collapsed="1"/>
    <col min="3341" max="3583" width="11.5" style="15" collapsed="1"/>
    <col min="3584" max="3584" width="57.1640625" style="15" customWidth="1" collapsed="1"/>
    <col min="3585" max="3596" width="14.33203125" style="15" customWidth="1" collapsed="1"/>
    <col min="3597" max="3839" width="11.5" style="15" collapsed="1"/>
    <col min="3840" max="3840" width="57.1640625" style="15" customWidth="1" collapsed="1"/>
    <col min="3841" max="3852" width="14.33203125" style="15" customWidth="1" collapsed="1"/>
    <col min="3853" max="4095" width="11.5" style="15" collapsed="1"/>
    <col min="4096" max="4096" width="57.1640625" style="15" customWidth="1" collapsed="1"/>
    <col min="4097" max="4108" width="14.33203125" style="15" customWidth="1" collapsed="1"/>
    <col min="4109" max="4351" width="11.5" style="15" collapsed="1"/>
    <col min="4352" max="4352" width="57.1640625" style="15" customWidth="1" collapsed="1"/>
    <col min="4353" max="4364" width="14.33203125" style="15" customWidth="1" collapsed="1"/>
    <col min="4365" max="4607" width="11.5" style="15" collapsed="1"/>
    <col min="4608" max="4608" width="57.1640625" style="15" customWidth="1" collapsed="1"/>
    <col min="4609" max="4620" width="14.33203125" style="15" customWidth="1" collapsed="1"/>
    <col min="4621" max="4863" width="11.5" style="15" collapsed="1"/>
    <col min="4864" max="4864" width="57.1640625" style="15" customWidth="1" collapsed="1"/>
    <col min="4865" max="4876" width="14.33203125" style="15" customWidth="1" collapsed="1"/>
    <col min="4877" max="5119" width="11.5" style="15" collapsed="1"/>
    <col min="5120" max="5120" width="57.1640625" style="15" customWidth="1" collapsed="1"/>
    <col min="5121" max="5132" width="14.33203125" style="15" customWidth="1" collapsed="1"/>
    <col min="5133" max="5375" width="11.5" style="15" collapsed="1"/>
    <col min="5376" max="5376" width="57.1640625" style="15" customWidth="1" collapsed="1"/>
    <col min="5377" max="5388" width="14.33203125" style="15" customWidth="1" collapsed="1"/>
    <col min="5389" max="5631" width="11.5" style="15" collapsed="1"/>
    <col min="5632" max="5632" width="57.1640625" style="15" customWidth="1" collapsed="1"/>
    <col min="5633" max="5644" width="14.33203125" style="15" customWidth="1" collapsed="1"/>
    <col min="5645" max="5887" width="11.5" style="15" collapsed="1"/>
    <col min="5888" max="5888" width="57.1640625" style="15" customWidth="1" collapsed="1"/>
    <col min="5889" max="5900" width="14.33203125" style="15" customWidth="1" collapsed="1"/>
    <col min="5901" max="6143" width="11.5" style="15" collapsed="1"/>
    <col min="6144" max="6144" width="57.1640625" style="15" customWidth="1" collapsed="1"/>
    <col min="6145" max="6156" width="14.33203125" style="15" customWidth="1" collapsed="1"/>
    <col min="6157" max="6399" width="11.5" style="15" collapsed="1"/>
    <col min="6400" max="6400" width="57.1640625" style="15" customWidth="1" collapsed="1"/>
    <col min="6401" max="6412" width="14.33203125" style="15" customWidth="1" collapsed="1"/>
    <col min="6413" max="6655" width="11.5" style="15" collapsed="1"/>
    <col min="6656" max="6656" width="57.1640625" style="15" customWidth="1" collapsed="1"/>
    <col min="6657" max="6668" width="14.33203125" style="15" customWidth="1" collapsed="1"/>
    <col min="6669" max="6911" width="11.5" style="15" collapsed="1"/>
    <col min="6912" max="6912" width="57.1640625" style="15" customWidth="1" collapsed="1"/>
    <col min="6913" max="6924" width="14.33203125" style="15" customWidth="1" collapsed="1"/>
    <col min="6925" max="7167" width="11.5" style="15" collapsed="1"/>
    <col min="7168" max="7168" width="57.1640625" style="15" customWidth="1" collapsed="1"/>
    <col min="7169" max="7180" width="14.33203125" style="15" customWidth="1" collapsed="1"/>
    <col min="7181" max="7423" width="11.5" style="15" collapsed="1"/>
    <col min="7424" max="7424" width="57.1640625" style="15" customWidth="1" collapsed="1"/>
    <col min="7425" max="7436" width="14.33203125" style="15" customWidth="1" collapsed="1"/>
    <col min="7437" max="7679" width="11.5" style="15" collapsed="1"/>
    <col min="7680" max="7680" width="57.1640625" style="15" customWidth="1" collapsed="1"/>
    <col min="7681" max="7692" width="14.33203125" style="15" customWidth="1" collapsed="1"/>
    <col min="7693" max="7935" width="11.5" style="15" collapsed="1"/>
    <col min="7936" max="7936" width="57.1640625" style="15" customWidth="1" collapsed="1"/>
    <col min="7937" max="7948" width="14.33203125" style="15" customWidth="1" collapsed="1"/>
    <col min="7949" max="8191" width="11.5" style="15" collapsed="1"/>
    <col min="8192" max="8192" width="57.1640625" style="15" customWidth="1" collapsed="1"/>
    <col min="8193" max="8204" width="14.33203125" style="15" customWidth="1" collapsed="1"/>
    <col min="8205" max="8447" width="11.5" style="15" collapsed="1"/>
    <col min="8448" max="8448" width="57.1640625" style="15" customWidth="1" collapsed="1"/>
    <col min="8449" max="8460" width="14.33203125" style="15" customWidth="1" collapsed="1"/>
    <col min="8461" max="8703" width="11.5" style="15" collapsed="1"/>
    <col min="8704" max="8704" width="57.1640625" style="15" customWidth="1" collapsed="1"/>
    <col min="8705" max="8716" width="14.33203125" style="15" customWidth="1" collapsed="1"/>
    <col min="8717" max="8959" width="11.5" style="15" collapsed="1"/>
    <col min="8960" max="8960" width="57.1640625" style="15" customWidth="1" collapsed="1"/>
    <col min="8961" max="8972" width="14.33203125" style="15" customWidth="1" collapsed="1"/>
    <col min="8973" max="9215" width="11.5" style="15" collapsed="1"/>
    <col min="9216" max="9216" width="57.1640625" style="15" customWidth="1" collapsed="1"/>
    <col min="9217" max="9228" width="14.33203125" style="15" customWidth="1" collapsed="1"/>
    <col min="9229" max="9471" width="11.5" style="15" collapsed="1"/>
    <col min="9472" max="9472" width="57.1640625" style="15" customWidth="1" collapsed="1"/>
    <col min="9473" max="9484" width="14.33203125" style="15" customWidth="1" collapsed="1"/>
    <col min="9485" max="9727" width="11.5" style="15" collapsed="1"/>
    <col min="9728" max="9728" width="57.1640625" style="15" customWidth="1" collapsed="1"/>
    <col min="9729" max="9740" width="14.33203125" style="15" customWidth="1" collapsed="1"/>
    <col min="9741" max="9983" width="11.5" style="15" collapsed="1"/>
    <col min="9984" max="9984" width="57.1640625" style="15" customWidth="1" collapsed="1"/>
    <col min="9985" max="9996" width="14.33203125" style="15" customWidth="1" collapsed="1"/>
    <col min="9997" max="10239" width="11.5" style="15" collapsed="1"/>
    <col min="10240" max="10240" width="57.1640625" style="15" customWidth="1" collapsed="1"/>
    <col min="10241" max="10252" width="14.33203125" style="15" customWidth="1" collapsed="1"/>
    <col min="10253" max="10495" width="11.5" style="15" collapsed="1"/>
    <col min="10496" max="10496" width="57.1640625" style="15" customWidth="1" collapsed="1"/>
    <col min="10497" max="10508" width="14.33203125" style="15" customWidth="1" collapsed="1"/>
    <col min="10509" max="10751" width="11.5" style="15" collapsed="1"/>
    <col min="10752" max="10752" width="57.1640625" style="15" customWidth="1" collapsed="1"/>
    <col min="10753" max="10764" width="14.33203125" style="15" customWidth="1" collapsed="1"/>
    <col min="10765" max="11007" width="11.5" style="15" collapsed="1"/>
    <col min="11008" max="11008" width="57.1640625" style="15" customWidth="1" collapsed="1"/>
    <col min="11009" max="11020" width="14.33203125" style="15" customWidth="1" collapsed="1"/>
    <col min="11021" max="11263" width="11.5" style="15" collapsed="1"/>
    <col min="11264" max="11264" width="57.1640625" style="15" customWidth="1" collapsed="1"/>
    <col min="11265" max="11276" width="14.33203125" style="15" customWidth="1" collapsed="1"/>
    <col min="11277" max="11519" width="11.5" style="15" collapsed="1"/>
    <col min="11520" max="11520" width="57.1640625" style="15" customWidth="1" collapsed="1"/>
    <col min="11521" max="11532" width="14.33203125" style="15" customWidth="1" collapsed="1"/>
    <col min="11533" max="11775" width="11.5" style="15" collapsed="1"/>
    <col min="11776" max="11776" width="57.1640625" style="15" customWidth="1" collapsed="1"/>
    <col min="11777" max="11788" width="14.33203125" style="15" customWidth="1" collapsed="1"/>
    <col min="11789" max="12031" width="11.5" style="15" collapsed="1"/>
    <col min="12032" max="12032" width="57.1640625" style="15" customWidth="1" collapsed="1"/>
    <col min="12033" max="12044" width="14.33203125" style="15" customWidth="1" collapsed="1"/>
    <col min="12045" max="12287" width="11.5" style="15" collapsed="1"/>
    <col min="12288" max="12288" width="57.1640625" style="15" customWidth="1" collapsed="1"/>
    <col min="12289" max="12300" width="14.33203125" style="15" customWidth="1" collapsed="1"/>
    <col min="12301" max="12543" width="11.5" style="15" collapsed="1"/>
    <col min="12544" max="12544" width="57.1640625" style="15" customWidth="1" collapsed="1"/>
    <col min="12545" max="12556" width="14.33203125" style="15" customWidth="1" collapsed="1"/>
    <col min="12557" max="12799" width="11.5" style="15" collapsed="1"/>
    <col min="12800" max="12800" width="57.1640625" style="15" customWidth="1" collapsed="1"/>
    <col min="12801" max="12812" width="14.33203125" style="15" customWidth="1" collapsed="1"/>
    <col min="12813" max="13055" width="11.5" style="15" collapsed="1"/>
    <col min="13056" max="13056" width="57.1640625" style="15" customWidth="1" collapsed="1"/>
    <col min="13057" max="13068" width="14.33203125" style="15" customWidth="1" collapsed="1"/>
    <col min="13069" max="13311" width="11.5" style="15" collapsed="1"/>
    <col min="13312" max="13312" width="57.1640625" style="15" customWidth="1" collapsed="1"/>
    <col min="13313" max="13324" width="14.33203125" style="15" customWidth="1" collapsed="1"/>
    <col min="13325" max="13567" width="11.5" style="15" collapsed="1"/>
    <col min="13568" max="13568" width="57.1640625" style="15" customWidth="1" collapsed="1"/>
    <col min="13569" max="13580" width="14.33203125" style="15" customWidth="1" collapsed="1"/>
    <col min="13581" max="13823" width="11.5" style="15" collapsed="1"/>
    <col min="13824" max="13824" width="57.1640625" style="15" customWidth="1" collapsed="1"/>
    <col min="13825" max="13836" width="14.33203125" style="15" customWidth="1" collapsed="1"/>
    <col min="13837" max="14079" width="11.5" style="15" collapsed="1"/>
    <col min="14080" max="14080" width="57.1640625" style="15" customWidth="1" collapsed="1"/>
    <col min="14081" max="14092" width="14.33203125" style="15" customWidth="1" collapsed="1"/>
    <col min="14093" max="14335" width="11.5" style="15" collapsed="1"/>
    <col min="14336" max="14336" width="57.1640625" style="15" customWidth="1" collapsed="1"/>
    <col min="14337" max="14348" width="14.33203125" style="15" customWidth="1" collapsed="1"/>
    <col min="14349" max="14591" width="11.5" style="15" collapsed="1"/>
    <col min="14592" max="14592" width="57.1640625" style="15" customWidth="1" collapsed="1"/>
    <col min="14593" max="14604" width="14.33203125" style="15" customWidth="1" collapsed="1"/>
    <col min="14605" max="14847" width="11.5" style="15" collapsed="1"/>
    <col min="14848" max="14848" width="57.1640625" style="15" customWidth="1" collapsed="1"/>
    <col min="14849" max="14860" width="14.33203125" style="15" customWidth="1" collapsed="1"/>
    <col min="14861" max="15103" width="11.5" style="15" collapsed="1"/>
    <col min="15104" max="15104" width="57.1640625" style="15" customWidth="1" collapsed="1"/>
    <col min="15105" max="15116" width="14.33203125" style="15" customWidth="1" collapsed="1"/>
    <col min="15117" max="15359" width="11.5" style="15" collapsed="1"/>
    <col min="15360" max="15360" width="57.1640625" style="15" customWidth="1" collapsed="1"/>
    <col min="15361" max="15372" width="14.33203125" style="15" customWidth="1" collapsed="1"/>
    <col min="15373" max="15615" width="11.5" style="15" collapsed="1"/>
    <col min="15616" max="15616" width="57.1640625" style="15" customWidth="1" collapsed="1"/>
    <col min="15617" max="15628" width="14.33203125" style="15" customWidth="1" collapsed="1"/>
    <col min="15629" max="15871" width="11.5" style="15" collapsed="1"/>
    <col min="15872" max="15872" width="57.1640625" style="15" customWidth="1" collapsed="1"/>
    <col min="15873" max="15884" width="14.33203125" style="15" customWidth="1" collapsed="1"/>
    <col min="15885" max="16127" width="11.5" style="15" collapsed="1"/>
    <col min="16128" max="16128" width="57.1640625" style="15" customWidth="1" collapsed="1"/>
    <col min="16129" max="16140" width="14.33203125" style="15" customWidth="1" collapsed="1"/>
    <col min="16141" max="16384" width="11.5" style="15" collapsed="1"/>
  </cols>
  <sheetData>
    <row r="1" spans="1:12" ht="15" customHeight="1" x14ac:dyDescent="0.2">
      <c r="A1" s="276" t="s">
        <v>100</v>
      </c>
      <c r="B1" s="276"/>
      <c r="C1" s="276"/>
      <c r="D1" s="276"/>
    </row>
    <row r="2" spans="1:12" s="16" customFormat="1" ht="16.25" customHeight="1" x14ac:dyDescent="0.25">
      <c r="A2" s="269" t="s">
        <v>443</v>
      </c>
      <c r="B2" s="269"/>
      <c r="C2" s="269"/>
      <c r="D2" s="269"/>
    </row>
    <row r="3" spans="1:12" s="16" customFormat="1" ht="15" customHeight="1" x14ac:dyDescent="0.25">
      <c r="A3" s="275" t="s">
        <v>83</v>
      </c>
      <c r="B3" s="275"/>
      <c r="C3" s="275"/>
      <c r="D3" s="275"/>
    </row>
    <row r="5" spans="1:12" ht="17" x14ac:dyDescent="0.2">
      <c r="A5" s="20"/>
      <c r="B5" s="20">
        <v>2025</v>
      </c>
      <c r="C5" s="20">
        <v>2024</v>
      </c>
      <c r="D5" s="20">
        <v>2023</v>
      </c>
      <c r="L5" s="15"/>
    </row>
    <row r="6" spans="1:12" ht="17" x14ac:dyDescent="0.2">
      <c r="A6" s="129" t="s">
        <v>85</v>
      </c>
      <c r="B6" s="130">
        <v>2638</v>
      </c>
      <c r="C6" s="130">
        <v>2589</v>
      </c>
      <c r="D6" s="130">
        <v>2599</v>
      </c>
      <c r="L6" s="15"/>
    </row>
    <row r="7" spans="1:12" ht="17" x14ac:dyDescent="0.2">
      <c r="A7" s="131" t="s">
        <v>86</v>
      </c>
      <c r="B7" s="42">
        <v>2048</v>
      </c>
      <c r="C7" s="42">
        <v>1999</v>
      </c>
      <c r="D7" s="42">
        <v>2009</v>
      </c>
      <c r="L7" s="15"/>
    </row>
    <row r="8" spans="1:12" ht="17" x14ac:dyDescent="0.2">
      <c r="A8" s="131" t="s">
        <v>87</v>
      </c>
      <c r="B8" s="42">
        <v>280</v>
      </c>
      <c r="C8" s="42">
        <v>280</v>
      </c>
      <c r="D8" s="42">
        <v>280</v>
      </c>
      <c r="L8" s="15"/>
    </row>
    <row r="9" spans="1:12" ht="17" x14ac:dyDescent="0.2">
      <c r="A9" s="131" t="s">
        <v>88</v>
      </c>
      <c r="B9" s="42">
        <v>310</v>
      </c>
      <c r="C9" s="42">
        <v>310</v>
      </c>
      <c r="D9" s="42">
        <v>310</v>
      </c>
      <c r="L9" s="15"/>
    </row>
    <row r="10" spans="1:12" ht="17" x14ac:dyDescent="0.2">
      <c r="A10" s="132" t="s">
        <v>89</v>
      </c>
      <c r="B10" s="218">
        <f>SUM(B11:B13)</f>
        <v>91251</v>
      </c>
      <c r="C10" s="133">
        <v>87441</v>
      </c>
      <c r="D10" s="133">
        <v>88557</v>
      </c>
      <c r="L10" s="15"/>
    </row>
    <row r="11" spans="1:12" ht="17" x14ac:dyDescent="0.2">
      <c r="A11" s="131" t="s">
        <v>86</v>
      </c>
      <c r="B11" s="42">
        <v>65747</v>
      </c>
      <c r="C11" s="42">
        <v>62891</v>
      </c>
      <c r="D11" s="42">
        <v>64181</v>
      </c>
      <c r="L11" s="15"/>
    </row>
    <row r="12" spans="1:12" ht="17" x14ac:dyDescent="0.2">
      <c r="A12" s="131" t="s">
        <v>87</v>
      </c>
      <c r="B12" s="42">
        <v>13676</v>
      </c>
      <c r="C12" s="42">
        <v>12916</v>
      </c>
      <c r="D12" s="42">
        <v>13003</v>
      </c>
      <c r="L12" s="15"/>
    </row>
    <row r="13" spans="1:12" ht="17" x14ac:dyDescent="0.2">
      <c r="A13" s="131" t="s">
        <v>88</v>
      </c>
      <c r="B13" s="42">
        <v>11828</v>
      </c>
      <c r="C13" s="42">
        <v>11634</v>
      </c>
      <c r="D13" s="42">
        <v>11373</v>
      </c>
      <c r="L13" s="15"/>
    </row>
    <row r="14" spans="1:12" ht="17" x14ac:dyDescent="0.2">
      <c r="A14" s="132" t="s">
        <v>90</v>
      </c>
      <c r="B14" s="218">
        <f>SUM(B15:B17)</f>
        <v>114682.01700000235</v>
      </c>
      <c r="C14" s="133">
        <v>110829</v>
      </c>
      <c r="D14" s="133">
        <v>110942.77</v>
      </c>
      <c r="L14" s="15"/>
    </row>
    <row r="15" spans="1:12" ht="17" x14ac:dyDescent="0.2">
      <c r="A15" s="131" t="s">
        <v>86</v>
      </c>
      <c r="B15" s="42">
        <v>93237.01700000235</v>
      </c>
      <c r="C15" s="42">
        <v>90084</v>
      </c>
      <c r="D15" s="42">
        <v>90095</v>
      </c>
      <c r="L15" s="15"/>
    </row>
    <row r="16" spans="1:12" ht="17" x14ac:dyDescent="0.2">
      <c r="A16" s="131" t="s">
        <v>87</v>
      </c>
      <c r="B16" s="42">
        <v>10888</v>
      </c>
      <c r="C16" s="42">
        <v>10638</v>
      </c>
      <c r="D16" s="42">
        <v>10543</v>
      </c>
      <c r="L16" s="15"/>
    </row>
    <row r="17" spans="1:12" ht="17" x14ac:dyDescent="0.2">
      <c r="A17" s="131" t="s">
        <v>88</v>
      </c>
      <c r="B17" s="42">
        <v>10557</v>
      </c>
      <c r="C17" s="42">
        <v>10107</v>
      </c>
      <c r="D17" s="42">
        <v>10304.77</v>
      </c>
      <c r="L17" s="15"/>
    </row>
    <row r="18" spans="1:12" ht="17" x14ac:dyDescent="0.2">
      <c r="A18" s="134" t="s">
        <v>91</v>
      </c>
      <c r="B18" s="220">
        <v>1.284</v>
      </c>
      <c r="C18" s="215">
        <v>1.29600308714159</v>
      </c>
      <c r="D18" s="215">
        <v>1.2797938584348469</v>
      </c>
      <c r="L18" s="15"/>
    </row>
    <row r="19" spans="1:12" ht="17" x14ac:dyDescent="0.2">
      <c r="A19" s="131" t="s">
        <v>86</v>
      </c>
      <c r="B19" s="219">
        <v>1.4614410639832338</v>
      </c>
      <c r="C19" s="216">
        <v>1.4776104714102942</v>
      </c>
      <c r="D19" s="216">
        <v>1.4458691744768264</v>
      </c>
      <c r="L19" s="15"/>
    </row>
    <row r="20" spans="1:12" ht="17" x14ac:dyDescent="0.2">
      <c r="A20" s="131" t="s">
        <v>87</v>
      </c>
      <c r="B20" s="216">
        <v>0.7961392219947353</v>
      </c>
      <c r="C20" s="216">
        <v>0.82362960668937757</v>
      </c>
      <c r="D20" s="216">
        <v>0.81081288933323081</v>
      </c>
      <c r="L20" s="15"/>
    </row>
    <row r="21" spans="1:12" ht="17" x14ac:dyDescent="0.2">
      <c r="A21" s="131" t="s">
        <v>88</v>
      </c>
      <c r="B21" s="216">
        <v>0.89254311802502539</v>
      </c>
      <c r="C21" s="216">
        <v>0.86874677668901501</v>
      </c>
      <c r="D21" s="216">
        <v>0.90607315571968705</v>
      </c>
      <c r="L21" s="15"/>
    </row>
    <row r="22" spans="1:12" ht="17" x14ac:dyDescent="0.2">
      <c r="A22" s="134" t="s">
        <v>92</v>
      </c>
      <c r="B22" s="133">
        <v>645774</v>
      </c>
      <c r="C22" s="133">
        <v>614761</v>
      </c>
      <c r="D22" s="133">
        <v>622114</v>
      </c>
      <c r="L22" s="15"/>
    </row>
    <row r="23" spans="1:12" ht="17" x14ac:dyDescent="0.2">
      <c r="A23" s="131" t="s">
        <v>86</v>
      </c>
      <c r="B23" s="42">
        <v>516122</v>
      </c>
      <c r="C23" s="42">
        <v>484262</v>
      </c>
      <c r="D23" s="42">
        <v>489558</v>
      </c>
      <c r="L23" s="15"/>
    </row>
    <row r="24" spans="1:12" ht="17" x14ac:dyDescent="0.2">
      <c r="A24" s="131" t="s">
        <v>87</v>
      </c>
      <c r="B24" s="42">
        <v>69348</v>
      </c>
      <c r="C24" s="42">
        <v>70647</v>
      </c>
      <c r="D24" s="42">
        <v>71746</v>
      </c>
      <c r="L24" s="15"/>
    </row>
    <row r="25" spans="1:12" ht="17" x14ac:dyDescent="0.2">
      <c r="A25" s="131" t="s">
        <v>88</v>
      </c>
      <c r="B25" s="42">
        <v>60304</v>
      </c>
      <c r="C25" s="42">
        <v>59852</v>
      </c>
      <c r="D25" s="42">
        <v>60810</v>
      </c>
      <c r="L25" s="15"/>
    </row>
    <row r="26" spans="1:12" ht="17" x14ac:dyDescent="0.2">
      <c r="A26" s="134" t="s">
        <v>97</v>
      </c>
      <c r="B26" s="221">
        <v>7.1</v>
      </c>
      <c r="C26" s="217">
        <v>7</v>
      </c>
      <c r="D26" s="217">
        <v>7</v>
      </c>
      <c r="L26" s="15"/>
    </row>
    <row r="27" spans="1:12" ht="17" x14ac:dyDescent="0.2">
      <c r="A27" s="131" t="s">
        <v>86</v>
      </c>
      <c r="B27" s="135">
        <v>7.8501224390466486</v>
      </c>
      <c r="C27" s="135">
        <v>7.7000206706842</v>
      </c>
      <c r="D27" s="136">
        <v>7.6277714588429602</v>
      </c>
      <c r="L27" s="15"/>
    </row>
    <row r="28" spans="1:12" ht="17" x14ac:dyDescent="0.2">
      <c r="A28" s="131" t="s">
        <v>87</v>
      </c>
      <c r="B28" s="135">
        <v>5.0707809300965199</v>
      </c>
      <c r="C28" s="135">
        <v>5.4697274698048934</v>
      </c>
      <c r="D28" s="136">
        <v>5.5176497731292775</v>
      </c>
      <c r="L28" s="15"/>
    </row>
    <row r="29" spans="1:12" ht="17" x14ac:dyDescent="0.2">
      <c r="A29" s="7" t="s">
        <v>88</v>
      </c>
      <c r="B29" s="70">
        <v>5.0984105512343589</v>
      </c>
      <c r="C29" s="70">
        <v>5.1445762420491663</v>
      </c>
      <c r="D29" s="10">
        <v>5.3468741756792406</v>
      </c>
      <c r="L29" s="15"/>
    </row>
  </sheetData>
  <mergeCells count="3">
    <mergeCell ref="A1:D1"/>
    <mergeCell ref="A2:D2"/>
    <mergeCell ref="A3:D3"/>
  </mergeCells>
  <hyperlinks>
    <hyperlink ref="A3" location="'ukhd-stationaere-leistungen'!A1" tooltip="Gehe zu ukhd-stationaere-leistungen" display="Stationäre Leistungen" xr:uid="{31C18AB0-0893-2548-BDC4-9C8A1DE0212D}"/>
    <hyperlink ref="A1:D1" location="Index!A1" display="Zurück zum Index" xr:uid="{66E6EF24-5EC3-904A-9216-BFFE0B454C3E}"/>
  </hyperlinks>
  <pageMargins left="0.7" right="0.7" top="0.75" bottom="0.75" header="0.3" footer="0.3"/>
  <pageSetup paperSize="9" fitToHeight="0" orientation="portrait" horizontalDpi="1200" verticalDpi="1200" r:id="rId1"/>
  <ignoredErrors>
    <ignoredError sqref="B14"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0FE64-B2CA-6243-9F46-A6FEEF2B37C9}">
  <sheetPr>
    <pageSetUpPr fitToPage="1"/>
  </sheetPr>
  <dimension ref="A1:Q24"/>
  <sheetViews>
    <sheetView showGridLines="0" zoomScaleNormal="100" workbookViewId="0">
      <selection activeCell="H8" sqref="H8"/>
    </sheetView>
  </sheetViews>
  <sheetFormatPr baseColWidth="10" defaultColWidth="11.5" defaultRowHeight="16" x14ac:dyDescent="0.2"/>
  <cols>
    <col min="1" max="1" width="58.83203125" style="15" customWidth="1" collapsed="1"/>
    <col min="2" max="4" width="16.6640625" style="15" customWidth="1"/>
    <col min="5" max="12" width="14.33203125" style="14" customWidth="1" collapsed="1"/>
    <col min="13" max="17" width="11.5" style="15"/>
    <col min="18" max="255" width="11.5" style="15" collapsed="1"/>
    <col min="256" max="256" width="57.1640625" style="15" customWidth="1" collapsed="1"/>
    <col min="257" max="268" width="14.33203125" style="15" customWidth="1" collapsed="1"/>
    <col min="269" max="511" width="11.5" style="15" collapsed="1"/>
    <col min="512" max="512" width="57.1640625" style="15" customWidth="1" collapsed="1"/>
    <col min="513" max="524" width="14.33203125" style="15" customWidth="1" collapsed="1"/>
    <col min="525" max="767" width="11.5" style="15" collapsed="1"/>
    <col min="768" max="768" width="57.1640625" style="15" customWidth="1" collapsed="1"/>
    <col min="769" max="780" width="14.33203125" style="15" customWidth="1" collapsed="1"/>
    <col min="781" max="1023" width="11.5" style="15" collapsed="1"/>
    <col min="1024" max="1024" width="57.1640625" style="15" customWidth="1" collapsed="1"/>
    <col min="1025" max="1036" width="14.33203125" style="15" customWidth="1" collapsed="1"/>
    <col min="1037" max="1279" width="11.5" style="15" collapsed="1"/>
    <col min="1280" max="1280" width="57.1640625" style="15" customWidth="1" collapsed="1"/>
    <col min="1281" max="1292" width="14.33203125" style="15" customWidth="1" collapsed="1"/>
    <col min="1293" max="1535" width="11.5" style="15" collapsed="1"/>
    <col min="1536" max="1536" width="57.1640625" style="15" customWidth="1" collapsed="1"/>
    <col min="1537" max="1548" width="14.33203125" style="15" customWidth="1" collapsed="1"/>
    <col min="1549" max="1791" width="11.5" style="15" collapsed="1"/>
    <col min="1792" max="1792" width="57.1640625" style="15" customWidth="1" collapsed="1"/>
    <col min="1793" max="1804" width="14.33203125" style="15" customWidth="1" collapsed="1"/>
    <col min="1805" max="2047" width="11.5" style="15" collapsed="1"/>
    <col min="2048" max="2048" width="57.1640625" style="15" customWidth="1" collapsed="1"/>
    <col min="2049" max="2060" width="14.33203125" style="15" customWidth="1" collapsed="1"/>
    <col min="2061" max="2303" width="11.5" style="15" collapsed="1"/>
    <col min="2304" max="2304" width="57.1640625" style="15" customWidth="1" collapsed="1"/>
    <col min="2305" max="2316" width="14.33203125" style="15" customWidth="1" collapsed="1"/>
    <col min="2317" max="2559" width="11.5" style="15" collapsed="1"/>
    <col min="2560" max="2560" width="57.1640625" style="15" customWidth="1" collapsed="1"/>
    <col min="2561" max="2572" width="14.33203125" style="15" customWidth="1" collapsed="1"/>
    <col min="2573" max="2815" width="11.5" style="15" collapsed="1"/>
    <col min="2816" max="2816" width="57.1640625" style="15" customWidth="1" collapsed="1"/>
    <col min="2817" max="2828" width="14.33203125" style="15" customWidth="1" collapsed="1"/>
    <col min="2829" max="3071" width="11.5" style="15" collapsed="1"/>
    <col min="3072" max="3072" width="57.1640625" style="15" customWidth="1" collapsed="1"/>
    <col min="3073" max="3084" width="14.33203125" style="15" customWidth="1" collapsed="1"/>
    <col min="3085" max="3327" width="11.5" style="15" collapsed="1"/>
    <col min="3328" max="3328" width="57.1640625" style="15" customWidth="1" collapsed="1"/>
    <col min="3329" max="3340" width="14.33203125" style="15" customWidth="1" collapsed="1"/>
    <col min="3341" max="3583" width="11.5" style="15" collapsed="1"/>
    <col min="3584" max="3584" width="57.1640625" style="15" customWidth="1" collapsed="1"/>
    <col min="3585" max="3596" width="14.33203125" style="15" customWidth="1" collapsed="1"/>
    <col min="3597" max="3839" width="11.5" style="15" collapsed="1"/>
    <col min="3840" max="3840" width="57.1640625" style="15" customWidth="1" collapsed="1"/>
    <col min="3841" max="3852" width="14.33203125" style="15" customWidth="1" collapsed="1"/>
    <col min="3853" max="4095" width="11.5" style="15" collapsed="1"/>
    <col min="4096" max="4096" width="57.1640625" style="15" customWidth="1" collapsed="1"/>
    <col min="4097" max="4108" width="14.33203125" style="15" customWidth="1" collapsed="1"/>
    <col min="4109" max="4351" width="11.5" style="15" collapsed="1"/>
    <col min="4352" max="4352" width="57.1640625" style="15" customWidth="1" collapsed="1"/>
    <col min="4353" max="4364" width="14.33203125" style="15" customWidth="1" collapsed="1"/>
    <col min="4365" max="4607" width="11.5" style="15" collapsed="1"/>
    <col min="4608" max="4608" width="57.1640625" style="15" customWidth="1" collapsed="1"/>
    <col min="4609" max="4620" width="14.33203125" style="15" customWidth="1" collapsed="1"/>
    <col min="4621" max="4863" width="11.5" style="15" collapsed="1"/>
    <col min="4864" max="4864" width="57.1640625" style="15" customWidth="1" collapsed="1"/>
    <col min="4865" max="4876" width="14.33203125" style="15" customWidth="1" collapsed="1"/>
    <col min="4877" max="5119" width="11.5" style="15" collapsed="1"/>
    <col min="5120" max="5120" width="57.1640625" style="15" customWidth="1" collapsed="1"/>
    <col min="5121" max="5132" width="14.33203125" style="15" customWidth="1" collapsed="1"/>
    <col min="5133" max="5375" width="11.5" style="15" collapsed="1"/>
    <col min="5376" max="5376" width="57.1640625" style="15" customWidth="1" collapsed="1"/>
    <col min="5377" max="5388" width="14.33203125" style="15" customWidth="1" collapsed="1"/>
    <col min="5389" max="5631" width="11.5" style="15" collapsed="1"/>
    <col min="5632" max="5632" width="57.1640625" style="15" customWidth="1" collapsed="1"/>
    <col min="5633" max="5644" width="14.33203125" style="15" customWidth="1" collapsed="1"/>
    <col min="5645" max="5887" width="11.5" style="15" collapsed="1"/>
    <col min="5888" max="5888" width="57.1640625" style="15" customWidth="1" collapsed="1"/>
    <col min="5889" max="5900" width="14.33203125" style="15" customWidth="1" collapsed="1"/>
    <col min="5901" max="6143" width="11.5" style="15" collapsed="1"/>
    <col min="6144" max="6144" width="57.1640625" style="15" customWidth="1" collapsed="1"/>
    <col min="6145" max="6156" width="14.33203125" style="15" customWidth="1" collapsed="1"/>
    <col min="6157" max="6399" width="11.5" style="15" collapsed="1"/>
    <col min="6400" max="6400" width="57.1640625" style="15" customWidth="1" collapsed="1"/>
    <col min="6401" max="6412" width="14.33203125" style="15" customWidth="1" collapsed="1"/>
    <col min="6413" max="6655" width="11.5" style="15" collapsed="1"/>
    <col min="6656" max="6656" width="57.1640625" style="15" customWidth="1" collapsed="1"/>
    <col min="6657" max="6668" width="14.33203125" style="15" customWidth="1" collapsed="1"/>
    <col min="6669" max="6911" width="11.5" style="15" collapsed="1"/>
    <col min="6912" max="6912" width="57.1640625" style="15" customWidth="1" collapsed="1"/>
    <col min="6913" max="6924" width="14.33203125" style="15" customWidth="1" collapsed="1"/>
    <col min="6925" max="7167" width="11.5" style="15" collapsed="1"/>
    <col min="7168" max="7168" width="57.1640625" style="15" customWidth="1" collapsed="1"/>
    <col min="7169" max="7180" width="14.33203125" style="15" customWidth="1" collapsed="1"/>
    <col min="7181" max="7423" width="11.5" style="15" collapsed="1"/>
    <col min="7424" max="7424" width="57.1640625" style="15" customWidth="1" collapsed="1"/>
    <col min="7425" max="7436" width="14.33203125" style="15" customWidth="1" collapsed="1"/>
    <col min="7437" max="7679" width="11.5" style="15" collapsed="1"/>
    <col min="7680" max="7680" width="57.1640625" style="15" customWidth="1" collapsed="1"/>
    <col min="7681" max="7692" width="14.33203125" style="15" customWidth="1" collapsed="1"/>
    <col min="7693" max="7935" width="11.5" style="15" collapsed="1"/>
    <col min="7936" max="7936" width="57.1640625" style="15" customWidth="1" collapsed="1"/>
    <col min="7937" max="7948" width="14.33203125" style="15" customWidth="1" collapsed="1"/>
    <col min="7949" max="8191" width="11.5" style="15" collapsed="1"/>
    <col min="8192" max="8192" width="57.1640625" style="15" customWidth="1" collapsed="1"/>
    <col min="8193" max="8204" width="14.33203125" style="15" customWidth="1" collapsed="1"/>
    <col min="8205" max="8447" width="11.5" style="15" collapsed="1"/>
    <col min="8448" max="8448" width="57.1640625" style="15" customWidth="1" collapsed="1"/>
    <col min="8449" max="8460" width="14.33203125" style="15" customWidth="1" collapsed="1"/>
    <col min="8461" max="8703" width="11.5" style="15" collapsed="1"/>
    <col min="8704" max="8704" width="57.1640625" style="15" customWidth="1" collapsed="1"/>
    <col min="8705" max="8716" width="14.33203125" style="15" customWidth="1" collapsed="1"/>
    <col min="8717" max="8959" width="11.5" style="15" collapsed="1"/>
    <col min="8960" max="8960" width="57.1640625" style="15" customWidth="1" collapsed="1"/>
    <col min="8961" max="8972" width="14.33203125" style="15" customWidth="1" collapsed="1"/>
    <col min="8973" max="9215" width="11.5" style="15" collapsed="1"/>
    <col min="9216" max="9216" width="57.1640625" style="15" customWidth="1" collapsed="1"/>
    <col min="9217" max="9228" width="14.33203125" style="15" customWidth="1" collapsed="1"/>
    <col min="9229" max="9471" width="11.5" style="15" collapsed="1"/>
    <col min="9472" max="9472" width="57.1640625" style="15" customWidth="1" collapsed="1"/>
    <col min="9473" max="9484" width="14.33203125" style="15" customWidth="1" collapsed="1"/>
    <col min="9485" max="9727" width="11.5" style="15" collapsed="1"/>
    <col min="9728" max="9728" width="57.1640625" style="15" customWidth="1" collapsed="1"/>
    <col min="9729" max="9740" width="14.33203125" style="15" customWidth="1" collapsed="1"/>
    <col min="9741" max="9983" width="11.5" style="15" collapsed="1"/>
    <col min="9984" max="9984" width="57.1640625" style="15" customWidth="1" collapsed="1"/>
    <col min="9985" max="9996" width="14.33203125" style="15" customWidth="1" collapsed="1"/>
    <col min="9997" max="10239" width="11.5" style="15" collapsed="1"/>
    <col min="10240" max="10240" width="57.1640625" style="15" customWidth="1" collapsed="1"/>
    <col min="10241" max="10252" width="14.33203125" style="15" customWidth="1" collapsed="1"/>
    <col min="10253" max="10495" width="11.5" style="15" collapsed="1"/>
    <col min="10496" max="10496" width="57.1640625" style="15" customWidth="1" collapsed="1"/>
    <col min="10497" max="10508" width="14.33203125" style="15" customWidth="1" collapsed="1"/>
    <col min="10509" max="10751" width="11.5" style="15" collapsed="1"/>
    <col min="10752" max="10752" width="57.1640625" style="15" customWidth="1" collapsed="1"/>
    <col min="10753" max="10764" width="14.33203125" style="15" customWidth="1" collapsed="1"/>
    <col min="10765" max="11007" width="11.5" style="15" collapsed="1"/>
    <col min="11008" max="11008" width="57.1640625" style="15" customWidth="1" collapsed="1"/>
    <col min="11009" max="11020" width="14.33203125" style="15" customWidth="1" collapsed="1"/>
    <col min="11021" max="11263" width="11.5" style="15" collapsed="1"/>
    <col min="11264" max="11264" width="57.1640625" style="15" customWidth="1" collapsed="1"/>
    <col min="11265" max="11276" width="14.33203125" style="15" customWidth="1" collapsed="1"/>
    <col min="11277" max="11519" width="11.5" style="15" collapsed="1"/>
    <col min="11520" max="11520" width="57.1640625" style="15" customWidth="1" collapsed="1"/>
    <col min="11521" max="11532" width="14.33203125" style="15" customWidth="1" collapsed="1"/>
    <col min="11533" max="11775" width="11.5" style="15" collapsed="1"/>
    <col min="11776" max="11776" width="57.1640625" style="15" customWidth="1" collapsed="1"/>
    <col min="11777" max="11788" width="14.33203125" style="15" customWidth="1" collapsed="1"/>
    <col min="11789" max="12031" width="11.5" style="15" collapsed="1"/>
    <col min="12032" max="12032" width="57.1640625" style="15" customWidth="1" collapsed="1"/>
    <col min="12033" max="12044" width="14.33203125" style="15" customWidth="1" collapsed="1"/>
    <col min="12045" max="12287" width="11.5" style="15" collapsed="1"/>
    <col min="12288" max="12288" width="57.1640625" style="15" customWidth="1" collapsed="1"/>
    <col min="12289" max="12300" width="14.33203125" style="15" customWidth="1" collapsed="1"/>
    <col min="12301" max="12543" width="11.5" style="15" collapsed="1"/>
    <col min="12544" max="12544" width="57.1640625" style="15" customWidth="1" collapsed="1"/>
    <col min="12545" max="12556" width="14.33203125" style="15" customWidth="1" collapsed="1"/>
    <col min="12557" max="12799" width="11.5" style="15" collapsed="1"/>
    <col min="12800" max="12800" width="57.1640625" style="15" customWidth="1" collapsed="1"/>
    <col min="12801" max="12812" width="14.33203125" style="15" customWidth="1" collapsed="1"/>
    <col min="12813" max="13055" width="11.5" style="15" collapsed="1"/>
    <col min="13056" max="13056" width="57.1640625" style="15" customWidth="1" collapsed="1"/>
    <col min="13057" max="13068" width="14.33203125" style="15" customWidth="1" collapsed="1"/>
    <col min="13069" max="13311" width="11.5" style="15" collapsed="1"/>
    <col min="13312" max="13312" width="57.1640625" style="15" customWidth="1" collapsed="1"/>
    <col min="13313" max="13324" width="14.33203125" style="15" customWidth="1" collapsed="1"/>
    <col min="13325" max="13567" width="11.5" style="15" collapsed="1"/>
    <col min="13568" max="13568" width="57.1640625" style="15" customWidth="1" collapsed="1"/>
    <col min="13569" max="13580" width="14.33203125" style="15" customWidth="1" collapsed="1"/>
    <col min="13581" max="13823" width="11.5" style="15" collapsed="1"/>
    <col min="13824" max="13824" width="57.1640625" style="15" customWidth="1" collapsed="1"/>
    <col min="13825" max="13836" width="14.33203125" style="15" customWidth="1" collapsed="1"/>
    <col min="13837" max="14079" width="11.5" style="15" collapsed="1"/>
    <col min="14080" max="14080" width="57.1640625" style="15" customWidth="1" collapsed="1"/>
    <col min="14081" max="14092" width="14.33203125" style="15" customWidth="1" collapsed="1"/>
    <col min="14093" max="14335" width="11.5" style="15" collapsed="1"/>
    <col min="14336" max="14336" width="57.1640625" style="15" customWidth="1" collapsed="1"/>
    <col min="14337" max="14348" width="14.33203125" style="15" customWidth="1" collapsed="1"/>
    <col min="14349" max="14591" width="11.5" style="15" collapsed="1"/>
    <col min="14592" max="14592" width="57.1640625" style="15" customWidth="1" collapsed="1"/>
    <col min="14593" max="14604" width="14.33203125" style="15" customWidth="1" collapsed="1"/>
    <col min="14605" max="14847" width="11.5" style="15" collapsed="1"/>
    <col min="14848" max="14848" width="57.1640625" style="15" customWidth="1" collapsed="1"/>
    <col min="14849" max="14860" width="14.33203125" style="15" customWidth="1" collapsed="1"/>
    <col min="14861" max="15103" width="11.5" style="15" collapsed="1"/>
    <col min="15104" max="15104" width="57.1640625" style="15" customWidth="1" collapsed="1"/>
    <col min="15105" max="15116" width="14.33203125" style="15" customWidth="1" collapsed="1"/>
    <col min="15117" max="15359" width="11.5" style="15" collapsed="1"/>
    <col min="15360" max="15360" width="57.1640625" style="15" customWidth="1" collapsed="1"/>
    <col min="15361" max="15372" width="14.33203125" style="15" customWidth="1" collapsed="1"/>
    <col min="15373" max="15615" width="11.5" style="15" collapsed="1"/>
    <col min="15616" max="15616" width="57.1640625" style="15" customWidth="1" collapsed="1"/>
    <col min="15617" max="15628" width="14.33203125" style="15" customWidth="1" collapsed="1"/>
    <col min="15629" max="15871" width="11.5" style="15" collapsed="1"/>
    <col min="15872" max="15872" width="57.1640625" style="15" customWidth="1" collapsed="1"/>
    <col min="15873" max="15884" width="14.33203125" style="15" customWidth="1" collapsed="1"/>
    <col min="15885" max="16127" width="11.5" style="15" collapsed="1"/>
    <col min="16128" max="16128" width="57.1640625" style="15" customWidth="1" collapsed="1"/>
    <col min="16129" max="16140" width="14.33203125" style="15" customWidth="1" collapsed="1"/>
    <col min="16141" max="16384" width="11.5" style="15" collapsed="1"/>
  </cols>
  <sheetData>
    <row r="1" spans="1:4" ht="15" customHeight="1" x14ac:dyDescent="0.2">
      <c r="A1" s="87" t="s">
        <v>100</v>
      </c>
      <c r="B1" s="87"/>
      <c r="C1" s="87"/>
      <c r="D1" s="87"/>
    </row>
    <row r="2" spans="1:4" s="16" customFormat="1" ht="16.25" customHeight="1" x14ac:dyDescent="0.25">
      <c r="A2" s="88" t="s">
        <v>443</v>
      </c>
      <c r="B2" s="88"/>
      <c r="C2" s="88"/>
      <c r="D2" s="88"/>
    </row>
    <row r="3" spans="1:4" s="16" customFormat="1" ht="15" customHeight="1" x14ac:dyDescent="0.25">
      <c r="A3" s="89" t="s">
        <v>0</v>
      </c>
      <c r="B3" s="89"/>
      <c r="C3" s="89"/>
      <c r="D3" s="89"/>
    </row>
    <row r="5" spans="1:4" ht="17" x14ac:dyDescent="0.2">
      <c r="A5" s="20"/>
      <c r="B5" s="137">
        <v>2025</v>
      </c>
      <c r="C5" s="137">
        <v>2024</v>
      </c>
      <c r="D5" s="137">
        <v>2023</v>
      </c>
    </row>
    <row r="6" spans="1:4" ht="20" x14ac:dyDescent="0.2">
      <c r="A6" s="129" t="s">
        <v>93</v>
      </c>
      <c r="B6" s="130">
        <v>286145</v>
      </c>
      <c r="C6" s="130">
        <v>293648</v>
      </c>
      <c r="D6" s="130">
        <v>278960</v>
      </c>
    </row>
    <row r="7" spans="1:4" ht="17" x14ac:dyDescent="0.2">
      <c r="A7" s="131" t="s">
        <v>86</v>
      </c>
      <c r="B7" s="8">
        <v>249118</v>
      </c>
      <c r="C7" s="8">
        <v>257843</v>
      </c>
      <c r="D7" s="8">
        <v>245449</v>
      </c>
    </row>
    <row r="8" spans="1:4" ht="17" x14ac:dyDescent="0.2">
      <c r="A8" s="131" t="s">
        <v>87</v>
      </c>
      <c r="B8" s="8">
        <v>17592</v>
      </c>
      <c r="C8" s="8">
        <v>17159</v>
      </c>
      <c r="D8" s="8">
        <v>15852</v>
      </c>
    </row>
    <row r="9" spans="1:4" ht="17" x14ac:dyDescent="0.2">
      <c r="A9" s="131" t="s">
        <v>88</v>
      </c>
      <c r="B9" s="8">
        <v>19435</v>
      </c>
      <c r="C9" s="8">
        <v>18646</v>
      </c>
      <c r="D9" s="8">
        <v>17659</v>
      </c>
    </row>
    <row r="10" spans="1:4" ht="20" x14ac:dyDescent="0.2">
      <c r="A10" s="132" t="s">
        <v>94</v>
      </c>
      <c r="B10" s="133">
        <v>500595</v>
      </c>
      <c r="C10" s="133">
        <v>535935</v>
      </c>
      <c r="D10" s="133">
        <v>542489</v>
      </c>
    </row>
    <row r="11" spans="1:4" ht="17" x14ac:dyDescent="0.2">
      <c r="A11" s="131" t="s">
        <v>86</v>
      </c>
      <c r="B11" s="8">
        <v>459170</v>
      </c>
      <c r="C11" s="8">
        <v>496048</v>
      </c>
      <c r="D11" s="8">
        <v>505446</v>
      </c>
    </row>
    <row r="12" spans="1:4" ht="17" x14ac:dyDescent="0.2">
      <c r="A12" s="131" t="s">
        <v>87</v>
      </c>
      <c r="B12" s="8">
        <v>21990</v>
      </c>
      <c r="C12" s="8">
        <v>21241</v>
      </c>
      <c r="D12" s="8">
        <v>19384</v>
      </c>
    </row>
    <row r="13" spans="1:4" ht="17" x14ac:dyDescent="0.2">
      <c r="A13" s="131" t="s">
        <v>88</v>
      </c>
      <c r="B13" s="8">
        <v>19435</v>
      </c>
      <c r="C13" s="8">
        <v>18646</v>
      </c>
      <c r="D13" s="8">
        <v>17659</v>
      </c>
    </row>
    <row r="14" spans="1:4" ht="20" x14ac:dyDescent="0.2">
      <c r="A14" s="132" t="s">
        <v>95</v>
      </c>
      <c r="B14" s="133">
        <v>1075714</v>
      </c>
      <c r="C14" s="133">
        <v>1275241</v>
      </c>
      <c r="D14" s="133">
        <v>1244103</v>
      </c>
    </row>
    <row r="15" spans="1:4" ht="17" x14ac:dyDescent="0.2">
      <c r="A15" s="131" t="s">
        <v>86</v>
      </c>
      <c r="B15" s="8">
        <v>1003751</v>
      </c>
      <c r="C15" s="8">
        <v>1205564</v>
      </c>
      <c r="D15" s="8">
        <v>1178381</v>
      </c>
    </row>
    <row r="16" spans="1:4" ht="17" x14ac:dyDescent="0.2">
      <c r="A16" s="131" t="s">
        <v>87</v>
      </c>
      <c r="B16" s="8">
        <v>23750</v>
      </c>
      <c r="C16" s="8">
        <v>23076</v>
      </c>
      <c r="D16" s="8">
        <v>21917</v>
      </c>
    </row>
    <row r="17" spans="1:4" ht="17" x14ac:dyDescent="0.2">
      <c r="A17" s="131" t="s">
        <v>88</v>
      </c>
      <c r="B17" s="8">
        <v>48213</v>
      </c>
      <c r="C17" s="8">
        <v>46601</v>
      </c>
      <c r="D17" s="8">
        <v>43805</v>
      </c>
    </row>
    <row r="18" spans="1:4" ht="20" customHeight="1" x14ac:dyDescent="0.2">
      <c r="A18" s="134" t="s">
        <v>96</v>
      </c>
      <c r="B18" s="133">
        <v>11366</v>
      </c>
      <c r="C18" s="133">
        <v>10102</v>
      </c>
      <c r="D18" s="133">
        <v>10013</v>
      </c>
    </row>
    <row r="19" spans="1:4" ht="17" x14ac:dyDescent="0.2">
      <c r="A19" s="131" t="s">
        <v>86</v>
      </c>
      <c r="B19" s="8">
        <v>8976</v>
      </c>
      <c r="C19" s="8">
        <v>7704</v>
      </c>
      <c r="D19" s="8">
        <v>7724</v>
      </c>
    </row>
    <row r="20" spans="1:4" ht="17" x14ac:dyDescent="0.2">
      <c r="A20" s="9" t="s">
        <v>87</v>
      </c>
      <c r="B20" s="8">
        <v>2330</v>
      </c>
      <c r="C20" s="8">
        <v>2338</v>
      </c>
      <c r="D20" s="8">
        <v>2208</v>
      </c>
    </row>
    <row r="21" spans="1:4" ht="17" x14ac:dyDescent="0.2">
      <c r="A21" s="7" t="s">
        <v>88</v>
      </c>
      <c r="B21" s="8">
        <v>60</v>
      </c>
      <c r="C21" s="8">
        <v>60</v>
      </c>
      <c r="D21" s="8">
        <v>81</v>
      </c>
    </row>
    <row r="22" spans="1:4" ht="33" customHeight="1" x14ac:dyDescent="0.2">
      <c r="A22" s="279" t="s">
        <v>101</v>
      </c>
      <c r="B22" s="279"/>
      <c r="C22" s="279"/>
      <c r="D22" s="279"/>
    </row>
    <row r="23" spans="1:4" ht="15" customHeight="1" x14ac:dyDescent="0.2">
      <c r="A23" s="279" t="s">
        <v>102</v>
      </c>
      <c r="B23" s="279"/>
      <c r="C23" s="279"/>
      <c r="D23" s="279"/>
    </row>
    <row r="24" spans="1:4" ht="15" customHeight="1" x14ac:dyDescent="0.2">
      <c r="A24" s="279" t="s">
        <v>103</v>
      </c>
      <c r="B24" s="279"/>
      <c r="C24" s="279"/>
      <c r="D24" s="279"/>
    </row>
  </sheetData>
  <mergeCells count="3">
    <mergeCell ref="A22:D22"/>
    <mergeCell ref="A23:D23"/>
    <mergeCell ref="A24:D24"/>
  </mergeCells>
  <hyperlinks>
    <hyperlink ref="A3" location="'ukhd-amb-leistungen-gkv'!A1" tooltip="Gehe zu ukhd-amb-leistungen-gkv" display="Ambulante Leistungen – GKV-Patienten" xr:uid="{3424D50E-45A0-2D4A-8372-E6CBE2C48F3B}"/>
    <hyperlink ref="A1:D1" location="Index!A1" display="Zurück zum Index" xr:uid="{DE1DA771-1DC0-6445-B608-C5B542B67C26}"/>
  </hyperlinks>
  <pageMargins left="0.7" right="0.7" top="0.75" bottom="0.75" header="0.3" footer="0.3"/>
  <pageSetup paperSize="9" fitToHeight="0"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61111-3A28-FE47-A491-0904844D230E}">
  <sheetPr>
    <pageSetUpPr fitToPage="1"/>
  </sheetPr>
  <dimension ref="A1:WVU18"/>
  <sheetViews>
    <sheetView showGridLines="0" zoomScaleNormal="100" workbookViewId="0"/>
  </sheetViews>
  <sheetFormatPr baseColWidth="10" defaultColWidth="11.5" defaultRowHeight="16" x14ac:dyDescent="0.2"/>
  <cols>
    <col min="1" max="1" width="54.5" style="15" customWidth="1" collapsed="1"/>
    <col min="2" max="4" width="16.6640625" style="15" customWidth="1"/>
    <col min="5" max="6" width="11.5" style="15"/>
    <col min="7" max="7" width="11.5" style="15" collapsed="1"/>
    <col min="8" max="8" width="11.5" style="15"/>
    <col min="9" max="245" width="11.5" style="15" collapsed="1"/>
    <col min="246" max="246" width="57.1640625" style="15" customWidth="1" collapsed="1"/>
    <col min="247" max="258" width="14.33203125" style="15" customWidth="1" collapsed="1"/>
    <col min="259" max="501" width="11.5" style="15" collapsed="1"/>
    <col min="502" max="502" width="57.1640625" style="15" customWidth="1" collapsed="1"/>
    <col min="503" max="514" width="14.33203125" style="15" customWidth="1" collapsed="1"/>
    <col min="515" max="757" width="11.5" style="15" collapsed="1"/>
    <col min="758" max="758" width="57.1640625" style="15" customWidth="1" collapsed="1"/>
    <col min="759" max="770" width="14.33203125" style="15" customWidth="1" collapsed="1"/>
    <col min="771" max="1013" width="11.5" style="15" collapsed="1"/>
    <col min="1014" max="1014" width="57.1640625" style="15" customWidth="1" collapsed="1"/>
    <col min="1015" max="1026" width="14.33203125" style="15" customWidth="1" collapsed="1"/>
    <col min="1027" max="1269" width="11.5" style="15" collapsed="1"/>
    <col min="1270" max="1270" width="57.1640625" style="15" customWidth="1" collapsed="1"/>
    <col min="1271" max="1282" width="14.33203125" style="15" customWidth="1" collapsed="1"/>
    <col min="1283" max="1525" width="11.5" style="15" collapsed="1"/>
    <col min="1526" max="1526" width="57.1640625" style="15" customWidth="1" collapsed="1"/>
    <col min="1527" max="1538" width="14.33203125" style="15" customWidth="1" collapsed="1"/>
    <col min="1539" max="1781" width="11.5" style="15" collapsed="1"/>
    <col min="1782" max="1782" width="57.1640625" style="15" customWidth="1" collapsed="1"/>
    <col min="1783" max="1794" width="14.33203125" style="15" customWidth="1" collapsed="1"/>
    <col min="1795" max="2037" width="11.5" style="15" collapsed="1"/>
    <col min="2038" max="2038" width="57.1640625" style="15" customWidth="1" collapsed="1"/>
    <col min="2039" max="2050" width="14.33203125" style="15" customWidth="1" collapsed="1"/>
    <col min="2051" max="2293" width="11.5" style="15" collapsed="1"/>
    <col min="2294" max="2294" width="57.1640625" style="15" customWidth="1" collapsed="1"/>
    <col min="2295" max="2306" width="14.33203125" style="15" customWidth="1" collapsed="1"/>
    <col min="2307" max="2549" width="11.5" style="15" collapsed="1"/>
    <col min="2550" max="2550" width="57.1640625" style="15" customWidth="1" collapsed="1"/>
    <col min="2551" max="2562" width="14.33203125" style="15" customWidth="1" collapsed="1"/>
    <col min="2563" max="2805" width="11.5" style="15" collapsed="1"/>
    <col min="2806" max="2806" width="57.1640625" style="15" customWidth="1" collapsed="1"/>
    <col min="2807" max="2818" width="14.33203125" style="15" customWidth="1" collapsed="1"/>
    <col min="2819" max="3061" width="11.5" style="15" collapsed="1"/>
    <col min="3062" max="3062" width="57.1640625" style="15" customWidth="1" collapsed="1"/>
    <col min="3063" max="3074" width="14.33203125" style="15" customWidth="1" collapsed="1"/>
    <col min="3075" max="3317" width="11.5" style="15" collapsed="1"/>
    <col min="3318" max="3318" width="57.1640625" style="15" customWidth="1" collapsed="1"/>
    <col min="3319" max="3330" width="14.33203125" style="15" customWidth="1" collapsed="1"/>
    <col min="3331" max="3573" width="11.5" style="15" collapsed="1"/>
    <col min="3574" max="3574" width="57.1640625" style="15" customWidth="1" collapsed="1"/>
    <col min="3575" max="3586" width="14.33203125" style="15" customWidth="1" collapsed="1"/>
    <col min="3587" max="3829" width="11.5" style="15" collapsed="1"/>
    <col min="3830" max="3830" width="57.1640625" style="15" customWidth="1" collapsed="1"/>
    <col min="3831" max="3842" width="14.33203125" style="15" customWidth="1" collapsed="1"/>
    <col min="3843" max="4085" width="11.5" style="15" collapsed="1"/>
    <col min="4086" max="4086" width="57.1640625" style="15" customWidth="1" collapsed="1"/>
    <col min="4087" max="4098" width="14.33203125" style="15" customWidth="1" collapsed="1"/>
    <col min="4099" max="4341" width="11.5" style="15" collapsed="1"/>
    <col min="4342" max="4342" width="57.1640625" style="15" customWidth="1" collapsed="1"/>
    <col min="4343" max="4354" width="14.33203125" style="15" customWidth="1" collapsed="1"/>
    <col min="4355" max="4597" width="11.5" style="15" collapsed="1"/>
    <col min="4598" max="4598" width="57.1640625" style="15" customWidth="1" collapsed="1"/>
    <col min="4599" max="4610" width="14.33203125" style="15" customWidth="1" collapsed="1"/>
    <col min="4611" max="4853" width="11.5" style="15" collapsed="1"/>
    <col min="4854" max="4854" width="57.1640625" style="15" customWidth="1" collapsed="1"/>
    <col min="4855" max="4866" width="14.33203125" style="15" customWidth="1" collapsed="1"/>
    <col min="4867" max="5109" width="11.5" style="15" collapsed="1"/>
    <col min="5110" max="5110" width="57.1640625" style="15" customWidth="1" collapsed="1"/>
    <col min="5111" max="5122" width="14.33203125" style="15" customWidth="1" collapsed="1"/>
    <col min="5123" max="5365" width="11.5" style="15" collapsed="1"/>
    <col min="5366" max="5366" width="57.1640625" style="15" customWidth="1" collapsed="1"/>
    <col min="5367" max="5378" width="14.33203125" style="15" customWidth="1" collapsed="1"/>
    <col min="5379" max="5621" width="11.5" style="15" collapsed="1"/>
    <col min="5622" max="5622" width="57.1640625" style="15" customWidth="1" collapsed="1"/>
    <col min="5623" max="5634" width="14.33203125" style="15" customWidth="1" collapsed="1"/>
    <col min="5635" max="5877" width="11.5" style="15" collapsed="1"/>
    <col min="5878" max="5878" width="57.1640625" style="15" customWidth="1" collapsed="1"/>
    <col min="5879" max="5890" width="14.33203125" style="15" customWidth="1" collapsed="1"/>
    <col min="5891" max="6133" width="11.5" style="15" collapsed="1"/>
    <col min="6134" max="6134" width="57.1640625" style="15" customWidth="1" collapsed="1"/>
    <col min="6135" max="6146" width="14.33203125" style="15" customWidth="1" collapsed="1"/>
    <col min="6147" max="6389" width="11.5" style="15" collapsed="1"/>
    <col min="6390" max="6390" width="57.1640625" style="15" customWidth="1" collapsed="1"/>
    <col min="6391" max="6402" width="14.33203125" style="15" customWidth="1" collapsed="1"/>
    <col min="6403" max="6645" width="11.5" style="15" collapsed="1"/>
    <col min="6646" max="6646" width="57.1640625" style="15" customWidth="1" collapsed="1"/>
    <col min="6647" max="6658" width="14.33203125" style="15" customWidth="1" collapsed="1"/>
    <col min="6659" max="6901" width="11.5" style="15" collapsed="1"/>
    <col min="6902" max="6902" width="57.1640625" style="15" customWidth="1" collapsed="1"/>
    <col min="6903" max="6914" width="14.33203125" style="15" customWidth="1" collapsed="1"/>
    <col min="6915" max="7157" width="11.5" style="15" collapsed="1"/>
    <col min="7158" max="7158" width="57.1640625" style="15" customWidth="1" collapsed="1"/>
    <col min="7159" max="7170" width="14.33203125" style="15" customWidth="1" collapsed="1"/>
    <col min="7171" max="7413" width="11.5" style="15" collapsed="1"/>
    <col min="7414" max="7414" width="57.1640625" style="15" customWidth="1" collapsed="1"/>
    <col min="7415" max="7426" width="14.33203125" style="15" customWidth="1" collapsed="1"/>
    <col min="7427" max="7669" width="11.5" style="15" collapsed="1"/>
    <col min="7670" max="7670" width="57.1640625" style="15" customWidth="1" collapsed="1"/>
    <col min="7671" max="7682" width="14.33203125" style="15" customWidth="1" collapsed="1"/>
    <col min="7683" max="7925" width="11.5" style="15" collapsed="1"/>
    <col min="7926" max="7926" width="57.1640625" style="15" customWidth="1" collapsed="1"/>
    <col min="7927" max="7938" width="14.33203125" style="15" customWidth="1" collapsed="1"/>
    <col min="7939" max="8181" width="11.5" style="15" collapsed="1"/>
    <col min="8182" max="8182" width="57.1640625" style="15" customWidth="1" collapsed="1"/>
    <col min="8183" max="8194" width="14.33203125" style="15" customWidth="1" collapsed="1"/>
    <col min="8195" max="8437" width="11.5" style="15" collapsed="1"/>
    <col min="8438" max="8438" width="57.1640625" style="15" customWidth="1" collapsed="1"/>
    <col min="8439" max="8450" width="14.33203125" style="15" customWidth="1" collapsed="1"/>
    <col min="8451" max="8693" width="11.5" style="15" collapsed="1"/>
    <col min="8694" max="8694" width="57.1640625" style="15" customWidth="1" collapsed="1"/>
    <col min="8695" max="8706" width="14.33203125" style="15" customWidth="1" collapsed="1"/>
    <col min="8707" max="8949" width="11.5" style="15" collapsed="1"/>
    <col min="8950" max="8950" width="57.1640625" style="15" customWidth="1" collapsed="1"/>
    <col min="8951" max="8962" width="14.33203125" style="15" customWidth="1" collapsed="1"/>
    <col min="8963" max="9205" width="11.5" style="15" collapsed="1"/>
    <col min="9206" max="9206" width="57.1640625" style="15" customWidth="1" collapsed="1"/>
    <col min="9207" max="9218" width="14.33203125" style="15" customWidth="1" collapsed="1"/>
    <col min="9219" max="9461" width="11.5" style="15" collapsed="1"/>
    <col min="9462" max="9462" width="57.1640625" style="15" customWidth="1" collapsed="1"/>
    <col min="9463" max="9474" width="14.33203125" style="15" customWidth="1" collapsed="1"/>
    <col min="9475" max="9717" width="11.5" style="15" collapsed="1"/>
    <col min="9718" max="9718" width="57.1640625" style="15" customWidth="1" collapsed="1"/>
    <col min="9719" max="9730" width="14.33203125" style="15" customWidth="1" collapsed="1"/>
    <col min="9731" max="9973" width="11.5" style="15" collapsed="1"/>
    <col min="9974" max="9974" width="57.1640625" style="15" customWidth="1" collapsed="1"/>
    <col min="9975" max="9986" width="14.33203125" style="15" customWidth="1" collapsed="1"/>
    <col min="9987" max="10229" width="11.5" style="15" collapsed="1"/>
    <col min="10230" max="10230" width="57.1640625" style="15" customWidth="1" collapsed="1"/>
    <col min="10231" max="10242" width="14.33203125" style="15" customWidth="1" collapsed="1"/>
    <col min="10243" max="10485" width="11.5" style="15" collapsed="1"/>
    <col min="10486" max="10486" width="57.1640625" style="15" customWidth="1" collapsed="1"/>
    <col min="10487" max="10498" width="14.33203125" style="15" customWidth="1" collapsed="1"/>
    <col min="10499" max="10741" width="11.5" style="15" collapsed="1"/>
    <col min="10742" max="10742" width="57.1640625" style="15" customWidth="1" collapsed="1"/>
    <col min="10743" max="10754" width="14.33203125" style="15" customWidth="1" collapsed="1"/>
    <col min="10755" max="10997" width="11.5" style="15" collapsed="1"/>
    <col min="10998" max="10998" width="57.1640625" style="15" customWidth="1" collapsed="1"/>
    <col min="10999" max="11010" width="14.33203125" style="15" customWidth="1" collapsed="1"/>
    <col min="11011" max="11253" width="11.5" style="15" collapsed="1"/>
    <col min="11254" max="11254" width="57.1640625" style="15" customWidth="1" collapsed="1"/>
    <col min="11255" max="11266" width="14.33203125" style="15" customWidth="1" collapsed="1"/>
    <col min="11267" max="11509" width="11.5" style="15" collapsed="1"/>
    <col min="11510" max="11510" width="57.1640625" style="15" customWidth="1" collapsed="1"/>
    <col min="11511" max="11522" width="14.33203125" style="15" customWidth="1" collapsed="1"/>
    <col min="11523" max="11765" width="11.5" style="15" collapsed="1"/>
    <col min="11766" max="11766" width="57.1640625" style="15" customWidth="1" collapsed="1"/>
    <col min="11767" max="11778" width="14.33203125" style="15" customWidth="1" collapsed="1"/>
    <col min="11779" max="12021" width="11.5" style="15" collapsed="1"/>
    <col min="12022" max="12022" width="57.1640625" style="15" customWidth="1" collapsed="1"/>
    <col min="12023" max="12034" width="14.33203125" style="15" customWidth="1" collapsed="1"/>
    <col min="12035" max="12277" width="11.5" style="15" collapsed="1"/>
    <col min="12278" max="12278" width="57.1640625" style="15" customWidth="1" collapsed="1"/>
    <col min="12279" max="12290" width="14.33203125" style="15" customWidth="1" collapsed="1"/>
    <col min="12291" max="12533" width="11.5" style="15" collapsed="1"/>
    <col min="12534" max="12534" width="57.1640625" style="15" customWidth="1" collapsed="1"/>
    <col min="12535" max="12546" width="14.33203125" style="15" customWidth="1" collapsed="1"/>
    <col min="12547" max="12789" width="11.5" style="15" collapsed="1"/>
    <col min="12790" max="12790" width="57.1640625" style="15" customWidth="1" collapsed="1"/>
    <col min="12791" max="12802" width="14.33203125" style="15" customWidth="1" collapsed="1"/>
    <col min="12803" max="13045" width="11.5" style="15" collapsed="1"/>
    <col min="13046" max="13046" width="57.1640625" style="15" customWidth="1" collapsed="1"/>
    <col min="13047" max="13058" width="14.33203125" style="15" customWidth="1" collapsed="1"/>
    <col min="13059" max="13301" width="11.5" style="15" collapsed="1"/>
    <col min="13302" max="13302" width="57.1640625" style="15" customWidth="1" collapsed="1"/>
    <col min="13303" max="13314" width="14.33203125" style="15" customWidth="1" collapsed="1"/>
    <col min="13315" max="13557" width="11.5" style="15" collapsed="1"/>
    <col min="13558" max="13558" width="57.1640625" style="15" customWidth="1" collapsed="1"/>
    <col min="13559" max="13570" width="14.33203125" style="15" customWidth="1" collapsed="1"/>
    <col min="13571" max="13813" width="11.5" style="15" collapsed="1"/>
    <col min="13814" max="13814" width="57.1640625" style="15" customWidth="1" collapsed="1"/>
    <col min="13815" max="13826" width="14.33203125" style="15" customWidth="1" collapsed="1"/>
    <col min="13827" max="14069" width="11.5" style="15" collapsed="1"/>
    <col min="14070" max="14070" width="57.1640625" style="15" customWidth="1" collapsed="1"/>
    <col min="14071" max="14082" width="14.33203125" style="15" customWidth="1" collapsed="1"/>
    <col min="14083" max="14325" width="11.5" style="15" collapsed="1"/>
    <col min="14326" max="14326" width="57.1640625" style="15" customWidth="1" collapsed="1"/>
    <col min="14327" max="14338" width="14.33203125" style="15" customWidth="1" collapsed="1"/>
    <col min="14339" max="14581" width="11.5" style="15" collapsed="1"/>
    <col min="14582" max="14582" width="57.1640625" style="15" customWidth="1" collapsed="1"/>
    <col min="14583" max="14594" width="14.33203125" style="15" customWidth="1" collapsed="1"/>
    <col min="14595" max="14837" width="11.5" style="15" collapsed="1"/>
    <col min="14838" max="14838" width="57.1640625" style="15" customWidth="1" collapsed="1"/>
    <col min="14839" max="14850" width="14.33203125" style="15" customWidth="1" collapsed="1"/>
    <col min="14851" max="15093" width="11.5" style="15" collapsed="1"/>
    <col min="15094" max="15094" width="57.1640625" style="15" customWidth="1" collapsed="1"/>
    <col min="15095" max="15106" width="14.33203125" style="15" customWidth="1" collapsed="1"/>
    <col min="15107" max="15349" width="11.5" style="15" collapsed="1"/>
    <col min="15350" max="15350" width="57.1640625" style="15" customWidth="1" collapsed="1"/>
    <col min="15351" max="15362" width="14.33203125" style="15" customWidth="1" collapsed="1"/>
    <col min="15363" max="15605" width="11.5" style="15" collapsed="1"/>
    <col min="15606" max="15606" width="57.1640625" style="15" customWidth="1" collapsed="1"/>
    <col min="15607" max="15618" width="14.33203125" style="15" customWidth="1" collapsed="1"/>
    <col min="15619" max="15861" width="11.5" style="15" collapsed="1"/>
    <col min="15862" max="15862" width="57.1640625" style="15" customWidth="1" collapsed="1"/>
    <col min="15863" max="15874" width="14.33203125" style="15" customWidth="1" collapsed="1"/>
    <col min="15875" max="16117" width="11.5" style="15" collapsed="1"/>
    <col min="16118" max="16118" width="57.1640625" style="15" customWidth="1" collapsed="1"/>
    <col min="16119" max="16130" width="14.33203125" style="15" customWidth="1" collapsed="1"/>
    <col min="16131" max="16131" width="11.5" style="15" collapsed="1"/>
    <col min="16132" max="16141" width="11.5" style="15"/>
    <col min="16142" max="16384" width="11.5" style="15" collapsed="1"/>
  </cols>
  <sheetData>
    <row r="1" spans="1:4" ht="15" customHeight="1" x14ac:dyDescent="0.2">
      <c r="A1" s="87" t="s">
        <v>100</v>
      </c>
      <c r="B1" s="87"/>
      <c r="C1" s="87"/>
      <c r="D1" s="87"/>
    </row>
    <row r="2" spans="1:4" s="16" customFormat="1" ht="16.25" customHeight="1" x14ac:dyDescent="0.25">
      <c r="A2" s="269" t="s">
        <v>443</v>
      </c>
      <c r="B2" s="269"/>
      <c r="C2" s="269"/>
      <c r="D2" s="269"/>
    </row>
    <row r="3" spans="1:4" s="16" customFormat="1" ht="15" customHeight="1" x14ac:dyDescent="0.25">
      <c r="A3" s="275" t="s">
        <v>84</v>
      </c>
      <c r="B3" s="275"/>
      <c r="C3" s="275"/>
      <c r="D3" s="275"/>
    </row>
    <row r="5" spans="1:4" ht="17" x14ac:dyDescent="0.2">
      <c r="A5" s="20"/>
      <c r="B5" s="20">
        <v>2025</v>
      </c>
      <c r="C5" s="20">
        <v>2024</v>
      </c>
      <c r="D5" s="20">
        <v>2023</v>
      </c>
    </row>
    <row r="6" spans="1:4" ht="17" x14ac:dyDescent="0.2">
      <c r="A6" s="129" t="s">
        <v>431</v>
      </c>
      <c r="B6" s="130">
        <f>SUM(B7:B13)</f>
        <v>340700.07621815003</v>
      </c>
      <c r="C6" s="130">
        <f>SUM(C7:C13)</f>
        <v>337164.81310000003</v>
      </c>
      <c r="D6" s="130">
        <v>330181</v>
      </c>
    </row>
    <row r="7" spans="1:4" ht="17" x14ac:dyDescent="0.2">
      <c r="A7" s="131" t="s">
        <v>72</v>
      </c>
      <c r="B7" s="42">
        <v>12493</v>
      </c>
      <c r="C7" s="42">
        <v>12560</v>
      </c>
      <c r="D7" s="42">
        <v>13276</v>
      </c>
    </row>
    <row r="8" spans="1:4" ht="17" x14ac:dyDescent="0.2">
      <c r="A8" s="131" t="s">
        <v>21</v>
      </c>
      <c r="B8" s="42">
        <v>134755</v>
      </c>
      <c r="C8" s="42">
        <v>134835</v>
      </c>
      <c r="D8" s="42">
        <v>133004</v>
      </c>
    </row>
    <row r="9" spans="1:4" ht="17" x14ac:dyDescent="0.2">
      <c r="A9" s="131" t="s">
        <v>22</v>
      </c>
      <c r="B9" s="42">
        <v>115099.18641312003</v>
      </c>
      <c r="C9" s="42">
        <v>112489.43160000001</v>
      </c>
      <c r="D9" s="42">
        <v>108434</v>
      </c>
    </row>
    <row r="10" spans="1:4" ht="17" x14ac:dyDescent="0.2">
      <c r="A10" s="131" t="s">
        <v>23</v>
      </c>
      <c r="B10" s="42">
        <v>25060.735987919998</v>
      </c>
      <c r="C10" s="42">
        <v>25522.696799999998</v>
      </c>
      <c r="D10" s="42">
        <v>25101</v>
      </c>
    </row>
    <row r="11" spans="1:4" ht="17" x14ac:dyDescent="0.2">
      <c r="A11" s="131" t="s">
        <v>24</v>
      </c>
      <c r="B11" s="42">
        <v>3038.0563995600005</v>
      </c>
      <c r="C11" s="42">
        <v>3072.7788000000005</v>
      </c>
      <c r="D11" s="42">
        <v>2962</v>
      </c>
    </row>
    <row r="12" spans="1:4" ht="17" x14ac:dyDescent="0.2">
      <c r="A12" s="199" t="s">
        <v>440</v>
      </c>
      <c r="B12" s="44">
        <v>5209.0974175499996</v>
      </c>
      <c r="C12" s="44">
        <v>5237.9058999999997</v>
      </c>
      <c r="D12" s="44">
        <v>5561</v>
      </c>
    </row>
    <row r="13" spans="1:4" ht="17" x14ac:dyDescent="0.2">
      <c r="A13" s="138" t="s">
        <v>25</v>
      </c>
      <c r="B13" s="42">
        <v>45045</v>
      </c>
      <c r="C13" s="42">
        <v>43447</v>
      </c>
      <c r="D13" s="42">
        <v>41843</v>
      </c>
    </row>
    <row r="14" spans="1:4" ht="17" x14ac:dyDescent="0.2">
      <c r="A14" s="132" t="s">
        <v>432</v>
      </c>
      <c r="B14" s="139">
        <f>SUM(B15:B16)</f>
        <v>16252</v>
      </c>
      <c r="C14" s="139">
        <f>SUM(C15:C16)</f>
        <v>14543</v>
      </c>
      <c r="D14" s="139">
        <f>SUM(D15:D16)</f>
        <v>12592</v>
      </c>
    </row>
    <row r="15" spans="1:4" ht="17" x14ac:dyDescent="0.2">
      <c r="A15" s="199" t="s">
        <v>26</v>
      </c>
      <c r="B15" s="44">
        <v>7682</v>
      </c>
      <c r="C15" s="44">
        <v>7732</v>
      </c>
      <c r="D15" s="44">
        <v>7368</v>
      </c>
    </row>
    <row r="16" spans="1:4" ht="17" x14ac:dyDescent="0.2">
      <c r="A16" s="131" t="s">
        <v>73</v>
      </c>
      <c r="B16" s="42">
        <v>8570</v>
      </c>
      <c r="C16" s="42">
        <v>6811</v>
      </c>
      <c r="D16" s="42">
        <v>5224</v>
      </c>
    </row>
    <row r="18" spans="1:1" x14ac:dyDescent="0.2">
      <c r="A18" s="24"/>
    </row>
  </sheetData>
  <mergeCells count="2">
    <mergeCell ref="A2:D2"/>
    <mergeCell ref="A3:D3"/>
  </mergeCells>
  <hyperlinks>
    <hyperlink ref="A3" location="'ukhd-weitere-ambulante-leistung'!A1" tooltip="Gehe zu ukhd-weitere-ambulante-leistung" display="Weitere Ambulante Leistungen – UKHD" xr:uid="{82398C9F-7604-CB4E-A9E5-83D3F7931776}"/>
    <hyperlink ref="A1:D1" location="Index!A1" display="Zurück zum Index" xr:uid="{9558877B-7522-294A-B408-716E63BF35D5}"/>
  </hyperlinks>
  <pageMargins left="0.7" right="0.7" top="0.75" bottom="0.75" header="0.3" footer="0.3"/>
  <pageSetup paperSize="9" fitToHeight="0"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53F2F-5669-0547-9C4E-0321BAFFF6D8}">
  <sheetPr>
    <pageSetUpPr fitToPage="1"/>
  </sheetPr>
  <dimension ref="A1:P22"/>
  <sheetViews>
    <sheetView showGridLines="0" tabSelected="1" zoomScaleNormal="100" workbookViewId="0">
      <selection activeCell="D34" sqref="D34"/>
    </sheetView>
  </sheetViews>
  <sheetFormatPr baseColWidth="10" defaultColWidth="11.5" defaultRowHeight="16" x14ac:dyDescent="0.2"/>
  <cols>
    <col min="1" max="1" width="54.5" style="15" customWidth="1" collapsed="1"/>
    <col min="2" max="4" width="16.6640625" style="15" customWidth="1"/>
    <col min="5" max="16" width="11.5" style="15"/>
    <col min="17" max="237" width="11.5" style="15" collapsed="1"/>
    <col min="238" max="238" width="57.1640625" style="15" customWidth="1" collapsed="1"/>
    <col min="239" max="250" width="14.33203125" style="15" customWidth="1" collapsed="1"/>
    <col min="251" max="493" width="11.5" style="15" collapsed="1"/>
    <col min="494" max="494" width="57.1640625" style="15" customWidth="1" collapsed="1"/>
    <col min="495" max="506" width="14.33203125" style="15" customWidth="1" collapsed="1"/>
    <col min="507" max="749" width="11.5" style="15" collapsed="1"/>
    <col min="750" max="750" width="57.1640625" style="15" customWidth="1" collapsed="1"/>
    <col min="751" max="762" width="14.33203125" style="15" customWidth="1" collapsed="1"/>
    <col min="763" max="1005" width="11.5" style="15" collapsed="1"/>
    <col min="1006" max="1006" width="57.1640625" style="15" customWidth="1" collapsed="1"/>
    <col min="1007" max="1018" width="14.33203125" style="15" customWidth="1" collapsed="1"/>
    <col min="1019" max="1261" width="11.5" style="15" collapsed="1"/>
    <col min="1262" max="1262" width="57.1640625" style="15" customWidth="1" collapsed="1"/>
    <col min="1263" max="1274" width="14.33203125" style="15" customWidth="1" collapsed="1"/>
    <col min="1275" max="1517" width="11.5" style="15" collapsed="1"/>
    <col min="1518" max="1518" width="57.1640625" style="15" customWidth="1" collapsed="1"/>
    <col min="1519" max="1530" width="14.33203125" style="15" customWidth="1" collapsed="1"/>
    <col min="1531" max="1773" width="11.5" style="15" collapsed="1"/>
    <col min="1774" max="1774" width="57.1640625" style="15" customWidth="1" collapsed="1"/>
    <col min="1775" max="1786" width="14.33203125" style="15" customWidth="1" collapsed="1"/>
    <col min="1787" max="2029" width="11.5" style="15" collapsed="1"/>
    <col min="2030" max="2030" width="57.1640625" style="15" customWidth="1" collapsed="1"/>
    <col min="2031" max="2042" width="14.33203125" style="15" customWidth="1" collapsed="1"/>
    <col min="2043" max="2285" width="11.5" style="15" collapsed="1"/>
    <col min="2286" max="2286" width="57.1640625" style="15" customWidth="1" collapsed="1"/>
    <col min="2287" max="2298" width="14.33203125" style="15" customWidth="1" collapsed="1"/>
    <col min="2299" max="2541" width="11.5" style="15" collapsed="1"/>
    <col min="2542" max="2542" width="57.1640625" style="15" customWidth="1" collapsed="1"/>
    <col min="2543" max="2554" width="14.33203125" style="15" customWidth="1" collapsed="1"/>
    <col min="2555" max="2797" width="11.5" style="15" collapsed="1"/>
    <col min="2798" max="2798" width="57.1640625" style="15" customWidth="1" collapsed="1"/>
    <col min="2799" max="2810" width="14.33203125" style="15" customWidth="1" collapsed="1"/>
    <col min="2811" max="3053" width="11.5" style="15" collapsed="1"/>
    <col min="3054" max="3054" width="57.1640625" style="15" customWidth="1" collapsed="1"/>
    <col min="3055" max="3066" width="14.33203125" style="15" customWidth="1" collapsed="1"/>
    <col min="3067" max="3309" width="11.5" style="15" collapsed="1"/>
    <col min="3310" max="3310" width="57.1640625" style="15" customWidth="1" collapsed="1"/>
    <col min="3311" max="3322" width="14.33203125" style="15" customWidth="1" collapsed="1"/>
    <col min="3323" max="3565" width="11.5" style="15" collapsed="1"/>
    <col min="3566" max="3566" width="57.1640625" style="15" customWidth="1" collapsed="1"/>
    <col min="3567" max="3578" width="14.33203125" style="15" customWidth="1" collapsed="1"/>
    <col min="3579" max="3821" width="11.5" style="15" collapsed="1"/>
    <col min="3822" max="3822" width="57.1640625" style="15" customWidth="1" collapsed="1"/>
    <col min="3823" max="3834" width="14.33203125" style="15" customWidth="1" collapsed="1"/>
    <col min="3835" max="4077" width="11.5" style="15" collapsed="1"/>
    <col min="4078" max="4078" width="57.1640625" style="15" customWidth="1" collapsed="1"/>
    <col min="4079" max="4090" width="14.33203125" style="15" customWidth="1" collapsed="1"/>
    <col min="4091" max="4333" width="11.5" style="15" collapsed="1"/>
    <col min="4334" max="4334" width="57.1640625" style="15" customWidth="1" collapsed="1"/>
    <col min="4335" max="4346" width="14.33203125" style="15" customWidth="1" collapsed="1"/>
    <col min="4347" max="4589" width="11.5" style="15" collapsed="1"/>
    <col min="4590" max="4590" width="57.1640625" style="15" customWidth="1" collapsed="1"/>
    <col min="4591" max="4602" width="14.33203125" style="15" customWidth="1" collapsed="1"/>
    <col min="4603" max="4845" width="11.5" style="15" collapsed="1"/>
    <col min="4846" max="4846" width="57.1640625" style="15" customWidth="1" collapsed="1"/>
    <col min="4847" max="4858" width="14.33203125" style="15" customWidth="1" collapsed="1"/>
    <col min="4859" max="5101" width="11.5" style="15" collapsed="1"/>
    <col min="5102" max="5102" width="57.1640625" style="15" customWidth="1" collapsed="1"/>
    <col min="5103" max="5114" width="14.33203125" style="15" customWidth="1" collapsed="1"/>
    <col min="5115" max="5357" width="11.5" style="15" collapsed="1"/>
    <col min="5358" max="5358" width="57.1640625" style="15" customWidth="1" collapsed="1"/>
    <col min="5359" max="5370" width="14.33203125" style="15" customWidth="1" collapsed="1"/>
    <col min="5371" max="5613" width="11.5" style="15" collapsed="1"/>
    <col min="5614" max="5614" width="57.1640625" style="15" customWidth="1" collapsed="1"/>
    <col min="5615" max="5626" width="14.33203125" style="15" customWidth="1" collapsed="1"/>
    <col min="5627" max="5869" width="11.5" style="15" collapsed="1"/>
    <col min="5870" max="5870" width="57.1640625" style="15" customWidth="1" collapsed="1"/>
    <col min="5871" max="5882" width="14.33203125" style="15" customWidth="1" collapsed="1"/>
    <col min="5883" max="6125" width="11.5" style="15" collapsed="1"/>
    <col min="6126" max="6126" width="57.1640625" style="15" customWidth="1" collapsed="1"/>
    <col min="6127" max="6138" width="14.33203125" style="15" customWidth="1" collapsed="1"/>
    <col min="6139" max="6381" width="11.5" style="15" collapsed="1"/>
    <col min="6382" max="6382" width="57.1640625" style="15" customWidth="1" collapsed="1"/>
    <col min="6383" max="6394" width="14.33203125" style="15" customWidth="1" collapsed="1"/>
    <col min="6395" max="6637" width="11.5" style="15" collapsed="1"/>
    <col min="6638" max="6638" width="57.1640625" style="15" customWidth="1" collapsed="1"/>
    <col min="6639" max="6650" width="14.33203125" style="15" customWidth="1" collapsed="1"/>
    <col min="6651" max="6893" width="11.5" style="15" collapsed="1"/>
    <col min="6894" max="6894" width="57.1640625" style="15" customWidth="1" collapsed="1"/>
    <col min="6895" max="6906" width="14.33203125" style="15" customWidth="1" collapsed="1"/>
    <col min="6907" max="7149" width="11.5" style="15" collapsed="1"/>
    <col min="7150" max="7150" width="57.1640625" style="15" customWidth="1" collapsed="1"/>
    <col min="7151" max="7162" width="14.33203125" style="15" customWidth="1" collapsed="1"/>
    <col min="7163" max="7405" width="11.5" style="15" collapsed="1"/>
    <col min="7406" max="7406" width="57.1640625" style="15" customWidth="1" collapsed="1"/>
    <col min="7407" max="7418" width="14.33203125" style="15" customWidth="1" collapsed="1"/>
    <col min="7419" max="7661" width="11.5" style="15" collapsed="1"/>
    <col min="7662" max="7662" width="57.1640625" style="15" customWidth="1" collapsed="1"/>
    <col min="7663" max="7674" width="14.33203125" style="15" customWidth="1" collapsed="1"/>
    <col min="7675" max="7917" width="11.5" style="15" collapsed="1"/>
    <col min="7918" max="7918" width="57.1640625" style="15" customWidth="1" collapsed="1"/>
    <col min="7919" max="7930" width="14.33203125" style="15" customWidth="1" collapsed="1"/>
    <col min="7931" max="8173" width="11.5" style="15" collapsed="1"/>
    <col min="8174" max="8174" width="57.1640625" style="15" customWidth="1" collapsed="1"/>
    <col min="8175" max="8186" width="14.33203125" style="15" customWidth="1" collapsed="1"/>
    <col min="8187" max="8429" width="11.5" style="15" collapsed="1"/>
    <col min="8430" max="8430" width="57.1640625" style="15" customWidth="1" collapsed="1"/>
    <col min="8431" max="8442" width="14.33203125" style="15" customWidth="1" collapsed="1"/>
    <col min="8443" max="8685" width="11.5" style="15" collapsed="1"/>
    <col min="8686" max="8686" width="57.1640625" style="15" customWidth="1" collapsed="1"/>
    <col min="8687" max="8698" width="14.33203125" style="15" customWidth="1" collapsed="1"/>
    <col min="8699" max="8941" width="11.5" style="15" collapsed="1"/>
    <col min="8942" max="8942" width="57.1640625" style="15" customWidth="1" collapsed="1"/>
    <col min="8943" max="8954" width="14.33203125" style="15" customWidth="1" collapsed="1"/>
    <col min="8955" max="9197" width="11.5" style="15" collapsed="1"/>
    <col min="9198" max="9198" width="57.1640625" style="15" customWidth="1" collapsed="1"/>
    <col min="9199" max="9210" width="14.33203125" style="15" customWidth="1" collapsed="1"/>
    <col min="9211" max="9453" width="11.5" style="15" collapsed="1"/>
    <col min="9454" max="9454" width="57.1640625" style="15" customWidth="1" collapsed="1"/>
    <col min="9455" max="9466" width="14.33203125" style="15" customWidth="1" collapsed="1"/>
    <col min="9467" max="9709" width="11.5" style="15" collapsed="1"/>
    <col min="9710" max="9710" width="57.1640625" style="15" customWidth="1" collapsed="1"/>
    <col min="9711" max="9722" width="14.33203125" style="15" customWidth="1" collapsed="1"/>
    <col min="9723" max="9965" width="11.5" style="15" collapsed="1"/>
    <col min="9966" max="9966" width="57.1640625" style="15" customWidth="1" collapsed="1"/>
    <col min="9967" max="9978" width="14.33203125" style="15" customWidth="1" collapsed="1"/>
    <col min="9979" max="10221" width="11.5" style="15" collapsed="1"/>
    <col min="10222" max="10222" width="57.1640625" style="15" customWidth="1" collapsed="1"/>
    <col min="10223" max="10234" width="14.33203125" style="15" customWidth="1" collapsed="1"/>
    <col min="10235" max="10477" width="11.5" style="15" collapsed="1"/>
    <col min="10478" max="10478" width="57.1640625" style="15" customWidth="1" collapsed="1"/>
    <col min="10479" max="10490" width="14.33203125" style="15" customWidth="1" collapsed="1"/>
    <col min="10491" max="10733" width="11.5" style="15" collapsed="1"/>
    <col min="10734" max="10734" width="57.1640625" style="15" customWidth="1" collapsed="1"/>
    <col min="10735" max="10746" width="14.33203125" style="15" customWidth="1" collapsed="1"/>
    <col min="10747" max="10989" width="11.5" style="15" collapsed="1"/>
    <col min="10990" max="10990" width="57.1640625" style="15" customWidth="1" collapsed="1"/>
    <col min="10991" max="11002" width="14.33203125" style="15" customWidth="1" collapsed="1"/>
    <col min="11003" max="11245" width="11.5" style="15" collapsed="1"/>
    <col min="11246" max="11246" width="57.1640625" style="15" customWidth="1" collapsed="1"/>
    <col min="11247" max="11258" width="14.33203125" style="15" customWidth="1" collapsed="1"/>
    <col min="11259" max="11501" width="11.5" style="15" collapsed="1"/>
    <col min="11502" max="11502" width="57.1640625" style="15" customWidth="1" collapsed="1"/>
    <col min="11503" max="11514" width="14.33203125" style="15" customWidth="1" collapsed="1"/>
    <col min="11515" max="11757" width="11.5" style="15" collapsed="1"/>
    <col min="11758" max="11758" width="57.1640625" style="15" customWidth="1" collapsed="1"/>
    <col min="11759" max="11770" width="14.33203125" style="15" customWidth="1" collapsed="1"/>
    <col min="11771" max="12013" width="11.5" style="15" collapsed="1"/>
    <col min="12014" max="12014" width="57.1640625" style="15" customWidth="1" collapsed="1"/>
    <col min="12015" max="12026" width="14.33203125" style="15" customWidth="1" collapsed="1"/>
    <col min="12027" max="12269" width="11.5" style="15" collapsed="1"/>
    <col min="12270" max="12270" width="57.1640625" style="15" customWidth="1" collapsed="1"/>
    <col min="12271" max="12282" width="14.33203125" style="15" customWidth="1" collapsed="1"/>
    <col min="12283" max="12525" width="11.5" style="15" collapsed="1"/>
    <col min="12526" max="12526" width="57.1640625" style="15" customWidth="1" collapsed="1"/>
    <col min="12527" max="12538" width="14.33203125" style="15" customWidth="1" collapsed="1"/>
    <col min="12539" max="12781" width="11.5" style="15" collapsed="1"/>
    <col min="12782" max="12782" width="57.1640625" style="15" customWidth="1" collapsed="1"/>
    <col min="12783" max="12794" width="14.33203125" style="15" customWidth="1" collapsed="1"/>
    <col min="12795" max="13037" width="11.5" style="15" collapsed="1"/>
    <col min="13038" max="13038" width="57.1640625" style="15" customWidth="1" collapsed="1"/>
    <col min="13039" max="13050" width="14.33203125" style="15" customWidth="1" collapsed="1"/>
    <col min="13051" max="13293" width="11.5" style="15" collapsed="1"/>
    <col min="13294" max="13294" width="57.1640625" style="15" customWidth="1" collapsed="1"/>
    <col min="13295" max="13306" width="14.33203125" style="15" customWidth="1" collapsed="1"/>
    <col min="13307" max="13549" width="11.5" style="15" collapsed="1"/>
    <col min="13550" max="13550" width="57.1640625" style="15" customWidth="1" collapsed="1"/>
    <col min="13551" max="13562" width="14.33203125" style="15" customWidth="1" collapsed="1"/>
    <col min="13563" max="13805" width="11.5" style="15" collapsed="1"/>
    <col min="13806" max="13806" width="57.1640625" style="15" customWidth="1" collapsed="1"/>
    <col min="13807" max="13818" width="14.33203125" style="15" customWidth="1" collapsed="1"/>
    <col min="13819" max="14061" width="11.5" style="15" collapsed="1"/>
    <col min="14062" max="14062" width="57.1640625" style="15" customWidth="1" collapsed="1"/>
    <col min="14063" max="14074" width="14.33203125" style="15" customWidth="1" collapsed="1"/>
    <col min="14075" max="14317" width="11.5" style="15" collapsed="1"/>
    <col min="14318" max="14318" width="57.1640625" style="15" customWidth="1" collapsed="1"/>
    <col min="14319" max="14330" width="14.33203125" style="15" customWidth="1" collapsed="1"/>
    <col min="14331" max="14573" width="11.5" style="15" collapsed="1"/>
    <col min="14574" max="14574" width="57.1640625" style="15" customWidth="1" collapsed="1"/>
    <col min="14575" max="14586" width="14.33203125" style="15" customWidth="1" collapsed="1"/>
    <col min="14587" max="14829" width="11.5" style="15" collapsed="1"/>
    <col min="14830" max="14830" width="57.1640625" style="15" customWidth="1" collapsed="1"/>
    <col min="14831" max="14842" width="14.33203125" style="15" customWidth="1" collapsed="1"/>
    <col min="14843" max="15085" width="11.5" style="15" collapsed="1"/>
    <col min="15086" max="15086" width="57.1640625" style="15" customWidth="1" collapsed="1"/>
    <col min="15087" max="15098" width="14.33203125" style="15" customWidth="1" collapsed="1"/>
    <col min="15099" max="15341" width="11.5" style="15" collapsed="1"/>
    <col min="15342" max="15342" width="57.1640625" style="15" customWidth="1" collapsed="1"/>
    <col min="15343" max="15354" width="14.33203125" style="15" customWidth="1" collapsed="1"/>
    <col min="15355" max="15597" width="11.5" style="15" collapsed="1"/>
    <col min="15598" max="15598" width="57.1640625" style="15" customWidth="1" collapsed="1"/>
    <col min="15599" max="15610" width="14.33203125" style="15" customWidth="1" collapsed="1"/>
    <col min="15611" max="15853" width="11.5" style="15" collapsed="1"/>
    <col min="15854" max="15854" width="57.1640625" style="15" customWidth="1" collapsed="1"/>
    <col min="15855" max="15866" width="14.33203125" style="15" customWidth="1" collapsed="1"/>
    <col min="15867" max="16109" width="11.5" style="15" collapsed="1"/>
    <col min="16110" max="16110" width="57.1640625" style="15" customWidth="1" collapsed="1"/>
    <col min="16111" max="16122" width="14.33203125" style="15" customWidth="1" collapsed="1"/>
    <col min="16123" max="16384" width="11.5" style="15" collapsed="1"/>
  </cols>
  <sheetData>
    <row r="1" spans="1:4" ht="15" customHeight="1" x14ac:dyDescent="0.2">
      <c r="A1" s="87" t="s">
        <v>100</v>
      </c>
      <c r="B1" s="87"/>
      <c r="C1" s="87"/>
      <c r="D1" s="87"/>
    </row>
    <row r="2" spans="1:4" s="113" customFormat="1" ht="16.25" customHeight="1" x14ac:dyDescent="0.25">
      <c r="A2" s="278" t="s">
        <v>449</v>
      </c>
      <c r="B2" s="278"/>
      <c r="C2" s="278"/>
      <c r="D2" s="278"/>
    </row>
    <row r="3" spans="1:4" s="113" customFormat="1" ht="15" customHeight="1" x14ac:dyDescent="0.25">
      <c r="A3" s="277" t="s">
        <v>36</v>
      </c>
      <c r="B3" s="277"/>
      <c r="C3" s="277"/>
      <c r="D3" s="277"/>
    </row>
    <row r="5" spans="1:4" x14ac:dyDescent="0.2">
      <c r="A5" s="140"/>
      <c r="B5" s="175">
        <v>2025</v>
      </c>
      <c r="C5" s="175">
        <v>2024</v>
      </c>
      <c r="D5" s="140">
        <v>2023</v>
      </c>
    </row>
    <row r="6" spans="1:4" x14ac:dyDescent="0.2">
      <c r="A6" s="142"/>
      <c r="B6" s="176" t="s">
        <v>10</v>
      </c>
      <c r="C6" s="176" t="s">
        <v>10</v>
      </c>
      <c r="D6" s="143" t="s">
        <v>10</v>
      </c>
    </row>
    <row r="7" spans="1:4" ht="17" x14ac:dyDescent="0.2">
      <c r="A7" s="15" t="s">
        <v>433</v>
      </c>
      <c r="B7" s="177">
        <v>1334740788.5999999</v>
      </c>
      <c r="C7" s="177">
        <v>1204944978.7200003</v>
      </c>
      <c r="D7" s="144">
        <v>1153341591.5699999</v>
      </c>
    </row>
    <row r="8" spans="1:4" ht="17" x14ac:dyDescent="0.2">
      <c r="A8" s="45" t="s">
        <v>11</v>
      </c>
      <c r="B8" s="178">
        <v>769536934.53999996</v>
      </c>
      <c r="C8" s="178">
        <v>693664838.77999997</v>
      </c>
      <c r="D8" s="145">
        <v>651639055.3599999</v>
      </c>
    </row>
    <row r="9" spans="1:4" ht="17" x14ac:dyDescent="0.2">
      <c r="A9" s="45" t="s">
        <v>12</v>
      </c>
      <c r="B9" s="178">
        <v>447569322.40000015</v>
      </c>
      <c r="C9" s="178">
        <v>418369664.99000013</v>
      </c>
      <c r="D9" s="145">
        <v>422506799.98000002</v>
      </c>
    </row>
    <row r="10" spans="1:4" ht="34" x14ac:dyDescent="0.2">
      <c r="A10" s="45" t="s">
        <v>33</v>
      </c>
      <c r="B10" s="178">
        <v>40551538.329999998</v>
      </c>
      <c r="C10" s="178">
        <v>85218559.840000004</v>
      </c>
      <c r="D10" s="145">
        <v>63818196.859999999</v>
      </c>
    </row>
    <row r="11" spans="1:4" ht="18" thickBot="1" x14ac:dyDescent="0.25">
      <c r="A11" s="45" t="s">
        <v>13</v>
      </c>
      <c r="B11" s="178">
        <v>183305411.58000001</v>
      </c>
      <c r="C11" s="178">
        <v>208689040.33000001</v>
      </c>
      <c r="D11" s="146">
        <v>143876886.22</v>
      </c>
    </row>
    <row r="12" spans="1:4" ht="17" x14ac:dyDescent="0.2">
      <c r="A12" s="147" t="s">
        <v>14</v>
      </c>
      <c r="B12" s="179">
        <v>-25119341.590000153</v>
      </c>
      <c r="C12" s="179">
        <v>-30560005.539999485</v>
      </c>
      <c r="D12" s="148">
        <v>-862953.12999996543</v>
      </c>
    </row>
    <row r="13" spans="1:4" ht="18" thickBot="1" x14ac:dyDescent="0.25">
      <c r="A13" s="45" t="s">
        <v>15</v>
      </c>
      <c r="B13" s="178">
        <v>14869571.800000001</v>
      </c>
      <c r="C13" s="178">
        <v>13986283.93</v>
      </c>
      <c r="D13" s="146">
        <v>16102141.91</v>
      </c>
    </row>
    <row r="14" spans="1:4" ht="17" x14ac:dyDescent="0.2">
      <c r="A14" s="147" t="s">
        <v>16</v>
      </c>
      <c r="B14" s="179">
        <v>-39988913.39000015</v>
      </c>
      <c r="C14" s="179">
        <v>-44546289.469999485</v>
      </c>
      <c r="D14" s="149">
        <v>-16965095.039999966</v>
      </c>
    </row>
    <row r="15" spans="1:4" ht="18" thickBot="1" x14ac:dyDescent="0.25">
      <c r="A15" s="45" t="s">
        <v>17</v>
      </c>
      <c r="B15" s="178">
        <v>10350391.34</v>
      </c>
      <c r="C15" s="178">
        <v>6372215</v>
      </c>
      <c r="D15" s="146">
        <v>2387311.540000001</v>
      </c>
    </row>
    <row r="16" spans="1:4" ht="17" x14ac:dyDescent="0.2">
      <c r="A16" s="147" t="s">
        <v>18</v>
      </c>
      <c r="B16" s="179">
        <v>-29638522.05000015</v>
      </c>
      <c r="C16" s="179">
        <v>-38174074.469999485</v>
      </c>
      <c r="D16" s="149">
        <v>-14577783.499999965</v>
      </c>
    </row>
    <row r="17" spans="1:4" ht="18" thickBot="1" x14ac:dyDescent="0.25">
      <c r="A17" s="45" t="s">
        <v>19</v>
      </c>
      <c r="B17" s="178">
        <v>836049.45</v>
      </c>
      <c r="C17" s="178">
        <v>590335.01</v>
      </c>
      <c r="D17" s="146">
        <v>600072.80000000005</v>
      </c>
    </row>
    <row r="18" spans="1:4" ht="17" x14ac:dyDescent="0.2">
      <c r="A18" s="147" t="s">
        <v>71</v>
      </c>
      <c r="B18" s="179">
        <v>-30474571.500000149</v>
      </c>
      <c r="C18" s="179">
        <v>-38764409.479999483</v>
      </c>
      <c r="D18" s="149">
        <v>-15177856.299999965</v>
      </c>
    </row>
    <row r="19" spans="1:4" ht="17" x14ac:dyDescent="0.2">
      <c r="A19" s="45" t="s">
        <v>20</v>
      </c>
      <c r="B19" s="178">
        <v>-76813794.980000004</v>
      </c>
      <c r="C19" s="178">
        <v>-41235352.399999999</v>
      </c>
      <c r="D19" s="145">
        <v>-29451846.100000001</v>
      </c>
    </row>
    <row r="20" spans="1:4" ht="17" x14ac:dyDescent="0.2">
      <c r="A20" s="45" t="s">
        <v>34</v>
      </c>
      <c r="B20" s="178"/>
      <c r="C20" s="178"/>
      <c r="D20" s="145">
        <v>0</v>
      </c>
    </row>
    <row r="21" spans="1:4" ht="18" thickBot="1" x14ac:dyDescent="0.25">
      <c r="A21" s="45" t="s">
        <v>35</v>
      </c>
      <c r="B21" s="178">
        <v>2665297.7400000002</v>
      </c>
      <c r="C21" s="178">
        <v>3185966.9</v>
      </c>
      <c r="D21" s="146">
        <v>3394350</v>
      </c>
    </row>
    <row r="22" spans="1:4" ht="19" thickTop="1" thickBot="1" x14ac:dyDescent="0.25">
      <c r="A22" s="102" t="s">
        <v>434</v>
      </c>
      <c r="B22" s="180">
        <v>104623068.73999999</v>
      </c>
      <c r="C22" s="180">
        <v>-76813794.979999483</v>
      </c>
      <c r="D22" s="150">
        <v>-41235352.399999969</v>
      </c>
    </row>
  </sheetData>
  <mergeCells count="2">
    <mergeCell ref="A2:D2"/>
    <mergeCell ref="A3:D3"/>
  </mergeCells>
  <hyperlinks>
    <hyperlink ref="A1:D1" location="Index!A1" display="Zurück zum Index" xr:uid="{18E9239B-2F3D-8749-A33F-2DB63C14DBE0}"/>
    <hyperlink ref="B1" location="Index!A1" display="Zurück zum Index" xr:uid="{89AEBA3D-F4E6-488D-8609-07E6042F99AE}"/>
  </hyperlinks>
  <pageMargins left="0.7" right="0.7" top="0.75" bottom="0.75" header="0.3" footer="0.3"/>
  <pageSetup paperSize="9" fitToHeight="0"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73F39-E595-3A41-927B-FAB4B78DD077}">
  <sheetPr>
    <pageSetUpPr fitToPage="1"/>
  </sheetPr>
  <dimension ref="A1:WVR20"/>
  <sheetViews>
    <sheetView showGridLines="0" zoomScaleNormal="100" workbookViewId="0">
      <selection activeCell="H8" sqref="H8"/>
    </sheetView>
  </sheetViews>
  <sheetFormatPr baseColWidth="10" defaultColWidth="11.5" defaultRowHeight="16" x14ac:dyDescent="0.2"/>
  <cols>
    <col min="1" max="1" width="54.5" style="15" customWidth="1" collapsed="1"/>
    <col min="2" max="4" width="16.6640625" style="15" customWidth="1"/>
    <col min="5" max="5" width="12.6640625" style="15" bestFit="1" customWidth="1"/>
    <col min="6" max="7" width="11.5" style="15"/>
    <col min="8" max="13" width="11.5" style="15" collapsed="1"/>
    <col min="14" max="14" width="11.5" style="15" customWidth="1" collapsed="1"/>
    <col min="15" max="243" width="11.5" style="15" collapsed="1"/>
    <col min="244" max="244" width="57.1640625" style="15" customWidth="1" collapsed="1"/>
    <col min="245" max="256" width="14.33203125" style="15" customWidth="1" collapsed="1"/>
    <col min="257" max="499" width="11.5" style="15" collapsed="1"/>
    <col min="500" max="500" width="57.1640625" style="15" customWidth="1" collapsed="1"/>
    <col min="501" max="512" width="14.33203125" style="15" customWidth="1" collapsed="1"/>
    <col min="513" max="755" width="11.5" style="15" collapsed="1"/>
    <col min="756" max="756" width="57.1640625" style="15" customWidth="1" collapsed="1"/>
    <col min="757" max="768" width="14.33203125" style="15" customWidth="1" collapsed="1"/>
    <col min="769" max="1011" width="11.5" style="15" collapsed="1"/>
    <col min="1012" max="1012" width="57.1640625" style="15" customWidth="1" collapsed="1"/>
    <col min="1013" max="1024" width="14.33203125" style="15" customWidth="1" collapsed="1"/>
    <col min="1025" max="1267" width="11.5" style="15" collapsed="1"/>
    <col min="1268" max="1268" width="57.1640625" style="15" customWidth="1" collapsed="1"/>
    <col min="1269" max="1280" width="14.33203125" style="15" customWidth="1" collapsed="1"/>
    <col min="1281" max="1523" width="11.5" style="15" collapsed="1"/>
    <col min="1524" max="1524" width="57.1640625" style="15" customWidth="1" collapsed="1"/>
    <col min="1525" max="1536" width="14.33203125" style="15" customWidth="1" collapsed="1"/>
    <col min="1537" max="1779" width="11.5" style="15" collapsed="1"/>
    <col min="1780" max="1780" width="57.1640625" style="15" customWidth="1" collapsed="1"/>
    <col min="1781" max="1792" width="14.33203125" style="15" customWidth="1" collapsed="1"/>
    <col min="1793" max="2035" width="11.5" style="15" collapsed="1"/>
    <col min="2036" max="2036" width="57.1640625" style="15" customWidth="1" collapsed="1"/>
    <col min="2037" max="2048" width="14.33203125" style="15" customWidth="1" collapsed="1"/>
    <col min="2049" max="2291" width="11.5" style="15" collapsed="1"/>
    <col min="2292" max="2292" width="57.1640625" style="15" customWidth="1" collapsed="1"/>
    <col min="2293" max="2304" width="14.33203125" style="15" customWidth="1" collapsed="1"/>
    <col min="2305" max="2547" width="11.5" style="15" collapsed="1"/>
    <col min="2548" max="2548" width="57.1640625" style="15" customWidth="1" collapsed="1"/>
    <col min="2549" max="2560" width="14.33203125" style="15" customWidth="1" collapsed="1"/>
    <col min="2561" max="2803" width="11.5" style="15" collapsed="1"/>
    <col min="2804" max="2804" width="57.1640625" style="15" customWidth="1" collapsed="1"/>
    <col min="2805" max="2816" width="14.33203125" style="15" customWidth="1" collapsed="1"/>
    <col min="2817" max="3059" width="11.5" style="15" collapsed="1"/>
    <col min="3060" max="3060" width="57.1640625" style="15" customWidth="1" collapsed="1"/>
    <col min="3061" max="3072" width="14.33203125" style="15" customWidth="1" collapsed="1"/>
    <col min="3073" max="3315" width="11.5" style="15" collapsed="1"/>
    <col min="3316" max="3316" width="57.1640625" style="15" customWidth="1" collapsed="1"/>
    <col min="3317" max="3328" width="14.33203125" style="15" customWidth="1" collapsed="1"/>
    <col min="3329" max="3571" width="11.5" style="15" collapsed="1"/>
    <col min="3572" max="3572" width="57.1640625" style="15" customWidth="1" collapsed="1"/>
    <col min="3573" max="3584" width="14.33203125" style="15" customWidth="1" collapsed="1"/>
    <col min="3585" max="3827" width="11.5" style="15" collapsed="1"/>
    <col min="3828" max="3828" width="57.1640625" style="15" customWidth="1" collapsed="1"/>
    <col min="3829" max="3840" width="14.33203125" style="15" customWidth="1" collapsed="1"/>
    <col min="3841" max="4083" width="11.5" style="15" collapsed="1"/>
    <col min="4084" max="4084" width="57.1640625" style="15" customWidth="1" collapsed="1"/>
    <col min="4085" max="4096" width="14.33203125" style="15" customWidth="1" collapsed="1"/>
    <col min="4097" max="4339" width="11.5" style="15" collapsed="1"/>
    <col min="4340" max="4340" width="57.1640625" style="15" customWidth="1" collapsed="1"/>
    <col min="4341" max="4352" width="14.33203125" style="15" customWidth="1" collapsed="1"/>
    <col min="4353" max="4595" width="11.5" style="15" collapsed="1"/>
    <col min="4596" max="4596" width="57.1640625" style="15" customWidth="1" collapsed="1"/>
    <col min="4597" max="4608" width="14.33203125" style="15" customWidth="1" collapsed="1"/>
    <col min="4609" max="4851" width="11.5" style="15" collapsed="1"/>
    <col min="4852" max="4852" width="57.1640625" style="15" customWidth="1" collapsed="1"/>
    <col min="4853" max="4864" width="14.33203125" style="15" customWidth="1" collapsed="1"/>
    <col min="4865" max="5107" width="11.5" style="15" collapsed="1"/>
    <col min="5108" max="5108" width="57.1640625" style="15" customWidth="1" collapsed="1"/>
    <col min="5109" max="5120" width="14.33203125" style="15" customWidth="1" collapsed="1"/>
    <col min="5121" max="5363" width="11.5" style="15" collapsed="1"/>
    <col min="5364" max="5364" width="57.1640625" style="15" customWidth="1" collapsed="1"/>
    <col min="5365" max="5376" width="14.33203125" style="15" customWidth="1" collapsed="1"/>
    <col min="5377" max="5619" width="11.5" style="15" collapsed="1"/>
    <col min="5620" max="5620" width="57.1640625" style="15" customWidth="1" collapsed="1"/>
    <col min="5621" max="5632" width="14.33203125" style="15" customWidth="1" collapsed="1"/>
    <col min="5633" max="5875" width="11.5" style="15" collapsed="1"/>
    <col min="5876" max="5876" width="57.1640625" style="15" customWidth="1" collapsed="1"/>
    <col min="5877" max="5888" width="14.33203125" style="15" customWidth="1" collapsed="1"/>
    <col min="5889" max="6131" width="11.5" style="15" collapsed="1"/>
    <col min="6132" max="6132" width="57.1640625" style="15" customWidth="1" collapsed="1"/>
    <col min="6133" max="6144" width="14.33203125" style="15" customWidth="1" collapsed="1"/>
    <col min="6145" max="6387" width="11.5" style="15" collapsed="1"/>
    <col min="6388" max="6388" width="57.1640625" style="15" customWidth="1" collapsed="1"/>
    <col min="6389" max="6400" width="14.33203125" style="15" customWidth="1" collapsed="1"/>
    <col min="6401" max="6643" width="11.5" style="15" collapsed="1"/>
    <col min="6644" max="6644" width="57.1640625" style="15" customWidth="1" collapsed="1"/>
    <col min="6645" max="6656" width="14.33203125" style="15" customWidth="1" collapsed="1"/>
    <col min="6657" max="6899" width="11.5" style="15" collapsed="1"/>
    <col min="6900" max="6900" width="57.1640625" style="15" customWidth="1" collapsed="1"/>
    <col min="6901" max="6912" width="14.33203125" style="15" customWidth="1" collapsed="1"/>
    <col min="6913" max="7155" width="11.5" style="15" collapsed="1"/>
    <col min="7156" max="7156" width="57.1640625" style="15" customWidth="1" collapsed="1"/>
    <col min="7157" max="7168" width="14.33203125" style="15" customWidth="1" collapsed="1"/>
    <col min="7169" max="7411" width="11.5" style="15" collapsed="1"/>
    <col min="7412" max="7412" width="57.1640625" style="15" customWidth="1" collapsed="1"/>
    <col min="7413" max="7424" width="14.33203125" style="15" customWidth="1" collapsed="1"/>
    <col min="7425" max="7667" width="11.5" style="15" collapsed="1"/>
    <col min="7668" max="7668" width="57.1640625" style="15" customWidth="1" collapsed="1"/>
    <col min="7669" max="7680" width="14.33203125" style="15" customWidth="1" collapsed="1"/>
    <col min="7681" max="7923" width="11.5" style="15" collapsed="1"/>
    <col min="7924" max="7924" width="57.1640625" style="15" customWidth="1" collapsed="1"/>
    <col min="7925" max="7936" width="14.33203125" style="15" customWidth="1" collapsed="1"/>
    <col min="7937" max="8179" width="11.5" style="15" collapsed="1"/>
    <col min="8180" max="8180" width="57.1640625" style="15" customWidth="1" collapsed="1"/>
    <col min="8181" max="8192" width="14.33203125" style="15" customWidth="1" collapsed="1"/>
    <col min="8193" max="8435" width="11.5" style="15" collapsed="1"/>
    <col min="8436" max="8436" width="57.1640625" style="15" customWidth="1" collapsed="1"/>
    <col min="8437" max="8448" width="14.33203125" style="15" customWidth="1" collapsed="1"/>
    <col min="8449" max="8691" width="11.5" style="15" collapsed="1"/>
    <col min="8692" max="8692" width="57.1640625" style="15" customWidth="1" collapsed="1"/>
    <col min="8693" max="8704" width="14.33203125" style="15" customWidth="1" collapsed="1"/>
    <col min="8705" max="8947" width="11.5" style="15" collapsed="1"/>
    <col min="8948" max="8948" width="57.1640625" style="15" customWidth="1" collapsed="1"/>
    <col min="8949" max="8960" width="14.33203125" style="15" customWidth="1" collapsed="1"/>
    <col min="8961" max="9203" width="11.5" style="15" collapsed="1"/>
    <col min="9204" max="9204" width="57.1640625" style="15" customWidth="1" collapsed="1"/>
    <col min="9205" max="9216" width="14.33203125" style="15" customWidth="1" collapsed="1"/>
    <col min="9217" max="9459" width="11.5" style="15" collapsed="1"/>
    <col min="9460" max="9460" width="57.1640625" style="15" customWidth="1" collapsed="1"/>
    <col min="9461" max="9472" width="14.33203125" style="15" customWidth="1" collapsed="1"/>
    <col min="9473" max="9715" width="11.5" style="15" collapsed="1"/>
    <col min="9716" max="9716" width="57.1640625" style="15" customWidth="1" collapsed="1"/>
    <col min="9717" max="9728" width="14.33203125" style="15" customWidth="1" collapsed="1"/>
    <col min="9729" max="9971" width="11.5" style="15" collapsed="1"/>
    <col min="9972" max="9972" width="57.1640625" style="15" customWidth="1" collapsed="1"/>
    <col min="9973" max="9984" width="14.33203125" style="15" customWidth="1" collapsed="1"/>
    <col min="9985" max="10227" width="11.5" style="15" collapsed="1"/>
    <col min="10228" max="10228" width="57.1640625" style="15" customWidth="1" collapsed="1"/>
    <col min="10229" max="10240" width="14.33203125" style="15" customWidth="1" collapsed="1"/>
    <col min="10241" max="10483" width="11.5" style="15" collapsed="1"/>
    <col min="10484" max="10484" width="57.1640625" style="15" customWidth="1" collapsed="1"/>
    <col min="10485" max="10496" width="14.33203125" style="15" customWidth="1" collapsed="1"/>
    <col min="10497" max="10739" width="11.5" style="15" collapsed="1"/>
    <col min="10740" max="10740" width="57.1640625" style="15" customWidth="1" collapsed="1"/>
    <col min="10741" max="10752" width="14.33203125" style="15" customWidth="1" collapsed="1"/>
    <col min="10753" max="10995" width="11.5" style="15" collapsed="1"/>
    <col min="10996" max="10996" width="57.1640625" style="15" customWidth="1" collapsed="1"/>
    <col min="10997" max="11008" width="14.33203125" style="15" customWidth="1" collapsed="1"/>
    <col min="11009" max="11251" width="11.5" style="15" collapsed="1"/>
    <col min="11252" max="11252" width="57.1640625" style="15" customWidth="1" collapsed="1"/>
    <col min="11253" max="11264" width="14.33203125" style="15" customWidth="1" collapsed="1"/>
    <col min="11265" max="11507" width="11.5" style="15" collapsed="1"/>
    <col min="11508" max="11508" width="57.1640625" style="15" customWidth="1" collapsed="1"/>
    <col min="11509" max="11520" width="14.33203125" style="15" customWidth="1" collapsed="1"/>
    <col min="11521" max="11763" width="11.5" style="15" collapsed="1"/>
    <col min="11764" max="11764" width="57.1640625" style="15" customWidth="1" collapsed="1"/>
    <col min="11765" max="11776" width="14.33203125" style="15" customWidth="1" collapsed="1"/>
    <col min="11777" max="12019" width="11.5" style="15" collapsed="1"/>
    <col min="12020" max="12020" width="57.1640625" style="15" customWidth="1" collapsed="1"/>
    <col min="12021" max="12032" width="14.33203125" style="15" customWidth="1" collapsed="1"/>
    <col min="12033" max="12275" width="11.5" style="15" collapsed="1"/>
    <col min="12276" max="12276" width="57.1640625" style="15" customWidth="1" collapsed="1"/>
    <col min="12277" max="12288" width="14.33203125" style="15" customWidth="1" collapsed="1"/>
    <col min="12289" max="12531" width="11.5" style="15" collapsed="1"/>
    <col min="12532" max="12532" width="57.1640625" style="15" customWidth="1" collapsed="1"/>
    <col min="12533" max="12544" width="14.33203125" style="15" customWidth="1" collapsed="1"/>
    <col min="12545" max="12787" width="11.5" style="15" collapsed="1"/>
    <col min="12788" max="12788" width="57.1640625" style="15" customWidth="1" collapsed="1"/>
    <col min="12789" max="12800" width="14.33203125" style="15" customWidth="1" collapsed="1"/>
    <col min="12801" max="13043" width="11.5" style="15" collapsed="1"/>
    <col min="13044" max="13044" width="57.1640625" style="15" customWidth="1" collapsed="1"/>
    <col min="13045" max="13056" width="14.33203125" style="15" customWidth="1" collapsed="1"/>
    <col min="13057" max="13299" width="11.5" style="15" collapsed="1"/>
    <col min="13300" max="13300" width="57.1640625" style="15" customWidth="1" collapsed="1"/>
    <col min="13301" max="13312" width="14.33203125" style="15" customWidth="1" collapsed="1"/>
    <col min="13313" max="13555" width="11.5" style="15" collapsed="1"/>
    <col min="13556" max="13556" width="57.1640625" style="15" customWidth="1" collapsed="1"/>
    <col min="13557" max="13568" width="14.33203125" style="15" customWidth="1" collapsed="1"/>
    <col min="13569" max="13811" width="11.5" style="15" collapsed="1"/>
    <col min="13812" max="13812" width="57.1640625" style="15" customWidth="1" collapsed="1"/>
    <col min="13813" max="13824" width="14.33203125" style="15" customWidth="1" collapsed="1"/>
    <col min="13825" max="14067" width="11.5" style="15" collapsed="1"/>
    <col min="14068" max="14068" width="57.1640625" style="15" customWidth="1" collapsed="1"/>
    <col min="14069" max="14080" width="14.33203125" style="15" customWidth="1" collapsed="1"/>
    <col min="14081" max="14323" width="11.5" style="15" collapsed="1"/>
    <col min="14324" max="14324" width="57.1640625" style="15" customWidth="1" collapsed="1"/>
    <col min="14325" max="14336" width="14.33203125" style="15" customWidth="1" collapsed="1"/>
    <col min="14337" max="14579" width="11.5" style="15" collapsed="1"/>
    <col min="14580" max="14580" width="57.1640625" style="15" customWidth="1" collapsed="1"/>
    <col min="14581" max="14592" width="14.33203125" style="15" customWidth="1" collapsed="1"/>
    <col min="14593" max="14835" width="11.5" style="15" collapsed="1"/>
    <col min="14836" max="14836" width="57.1640625" style="15" customWidth="1" collapsed="1"/>
    <col min="14837" max="14848" width="14.33203125" style="15" customWidth="1" collapsed="1"/>
    <col min="14849" max="15091" width="11.5" style="15" collapsed="1"/>
    <col min="15092" max="15092" width="57.1640625" style="15" customWidth="1" collapsed="1"/>
    <col min="15093" max="15104" width="14.33203125" style="15" customWidth="1" collapsed="1"/>
    <col min="15105" max="15347" width="11.5" style="15" collapsed="1"/>
    <col min="15348" max="15348" width="57.1640625" style="15" customWidth="1" collapsed="1"/>
    <col min="15349" max="15360" width="14.33203125" style="15" customWidth="1" collapsed="1"/>
    <col min="15361" max="15603" width="11.5" style="15" collapsed="1"/>
    <col min="15604" max="15604" width="57.1640625" style="15" customWidth="1" collapsed="1"/>
    <col min="15605" max="15616" width="14.33203125" style="15" customWidth="1" collapsed="1"/>
    <col min="15617" max="15859" width="11.5" style="15" collapsed="1"/>
    <col min="15860" max="15860" width="57.1640625" style="15" customWidth="1" collapsed="1"/>
    <col min="15861" max="15872" width="14.33203125" style="15" customWidth="1" collapsed="1"/>
    <col min="15873" max="16115" width="11.5" style="15" collapsed="1"/>
    <col min="16116" max="16116" width="57.1640625" style="15" customWidth="1" collapsed="1"/>
    <col min="16117" max="16128" width="14.33203125" style="15" customWidth="1" collapsed="1"/>
    <col min="16129" max="16129" width="11.5" style="15" collapsed="1"/>
    <col min="16130" max="16138" width="11.5" style="15"/>
    <col min="16139" max="16384" width="11.5" style="15" collapsed="1"/>
  </cols>
  <sheetData>
    <row r="1" spans="1:4" ht="15" customHeight="1" x14ac:dyDescent="0.2">
      <c r="A1" s="273" t="s">
        <v>100</v>
      </c>
      <c r="B1" s="273"/>
      <c r="C1" s="273"/>
      <c r="D1" s="273"/>
    </row>
    <row r="2" spans="1:4" s="113" customFormat="1" ht="16.25" customHeight="1" x14ac:dyDescent="0.25">
      <c r="A2" s="278" t="s">
        <v>443</v>
      </c>
      <c r="B2" s="278"/>
      <c r="C2" s="278"/>
      <c r="D2" s="278"/>
    </row>
    <row r="3" spans="1:4" s="113" customFormat="1" ht="15" customHeight="1" x14ac:dyDescent="0.25">
      <c r="A3" s="277" t="s">
        <v>37</v>
      </c>
      <c r="B3" s="277"/>
      <c r="C3" s="277"/>
      <c r="D3" s="277"/>
    </row>
    <row r="5" spans="1:4" x14ac:dyDescent="0.2">
      <c r="A5" s="140"/>
      <c r="B5" s="181">
        <v>2025</v>
      </c>
      <c r="C5" s="181">
        <v>2024</v>
      </c>
      <c r="D5" s="141">
        <v>2023</v>
      </c>
    </row>
    <row r="6" spans="1:4" x14ac:dyDescent="0.2">
      <c r="A6" s="142"/>
      <c r="B6" s="176" t="s">
        <v>10</v>
      </c>
      <c r="C6" s="176" t="s">
        <v>10</v>
      </c>
      <c r="D6" s="143" t="s">
        <v>10</v>
      </c>
    </row>
    <row r="7" spans="1:4" ht="17" x14ac:dyDescent="0.2">
      <c r="A7" s="15" t="s">
        <v>433</v>
      </c>
      <c r="B7" s="182">
        <v>1528849058.8800001</v>
      </c>
      <c r="C7" s="182">
        <v>1384872358.0899999</v>
      </c>
      <c r="D7" s="151">
        <v>1327834906.52</v>
      </c>
    </row>
    <row r="8" spans="1:4" ht="17" x14ac:dyDescent="0.2">
      <c r="A8" s="45" t="s">
        <v>11</v>
      </c>
      <c r="B8" s="183">
        <v>762291301.63999999</v>
      </c>
      <c r="C8" s="183">
        <v>689518863.02999997</v>
      </c>
      <c r="D8" s="152">
        <v>643460841.01999998</v>
      </c>
    </row>
    <row r="9" spans="1:4" ht="17" x14ac:dyDescent="0.2">
      <c r="A9" s="45" t="s">
        <v>12</v>
      </c>
      <c r="B9" s="183">
        <v>669335377.50999999</v>
      </c>
      <c r="C9" s="183">
        <v>621170282.58000004</v>
      </c>
      <c r="D9" s="152">
        <v>616759037.38999999</v>
      </c>
    </row>
    <row r="10" spans="1:4" ht="34" x14ac:dyDescent="0.2">
      <c r="A10" s="45" t="s">
        <v>33</v>
      </c>
      <c r="B10" s="183">
        <v>211223603.62</v>
      </c>
      <c r="C10" s="183">
        <v>184309379.40000001</v>
      </c>
      <c r="D10" s="152">
        <v>144662086.26999995</v>
      </c>
    </row>
    <row r="11" spans="1:4" ht="18" thickBot="1" x14ac:dyDescent="0.25">
      <c r="A11" s="45" t="s">
        <v>13</v>
      </c>
      <c r="B11" s="183">
        <v>324347868.11000001</v>
      </c>
      <c r="C11" s="183">
        <v>276284251.55000001</v>
      </c>
      <c r="D11" s="152">
        <v>208541354.13999999</v>
      </c>
    </row>
    <row r="12" spans="1:4" ht="17" x14ac:dyDescent="0.2">
      <c r="A12" s="147" t="s">
        <v>14</v>
      </c>
      <c r="B12" s="184">
        <v>-15901884.759999871</v>
      </c>
      <c r="C12" s="184">
        <v>-17791659.670000106</v>
      </c>
      <c r="D12" s="153">
        <v>3735760.2399999797</v>
      </c>
    </row>
    <row r="13" spans="1:4" ht="18" thickBot="1" x14ac:dyDescent="0.25">
      <c r="A13" s="45" t="s">
        <v>15</v>
      </c>
      <c r="B13" s="183">
        <v>18679552.73</v>
      </c>
      <c r="C13" s="183">
        <v>17375049.510000002</v>
      </c>
      <c r="D13" s="152">
        <v>19593639.889999997</v>
      </c>
    </row>
    <row r="14" spans="1:4" ht="17" x14ac:dyDescent="0.2">
      <c r="A14" s="147" t="s">
        <v>16</v>
      </c>
      <c r="B14" s="184">
        <v>-34581437.489999875</v>
      </c>
      <c r="C14" s="184">
        <v>-35166709.180000111</v>
      </c>
      <c r="D14" s="153">
        <v>-15857879.650000017</v>
      </c>
    </row>
    <row r="15" spans="1:4" ht="18" thickBot="1" x14ac:dyDescent="0.25">
      <c r="A15" s="45" t="s">
        <v>17</v>
      </c>
      <c r="B15" s="183">
        <v>4398387.1500000004</v>
      </c>
      <c r="C15" s="183">
        <v>4720134.68</v>
      </c>
      <c r="D15" s="152">
        <v>641920.11999999965</v>
      </c>
    </row>
    <row r="16" spans="1:4" ht="17" x14ac:dyDescent="0.2">
      <c r="A16" s="147" t="s">
        <v>18</v>
      </c>
      <c r="B16" s="184">
        <v>-30183050.339999877</v>
      </c>
      <c r="C16" s="184">
        <v>-30446574.500000112</v>
      </c>
      <c r="D16" s="153">
        <v>-15215959.530000018</v>
      </c>
    </row>
    <row r="17" spans="1:4" ht="18" thickBot="1" x14ac:dyDescent="0.25">
      <c r="A17" s="45" t="s">
        <v>19</v>
      </c>
      <c r="B17" s="183">
        <v>1355112.1500000001</v>
      </c>
      <c r="C17" s="183">
        <v>1110058.6399999999</v>
      </c>
      <c r="D17" s="152">
        <v>1112434.05</v>
      </c>
    </row>
    <row r="18" spans="1:4" ht="17" x14ac:dyDescent="0.2">
      <c r="A18" s="147" t="s">
        <v>71</v>
      </c>
      <c r="B18" s="184">
        <v>-31538162.489999875</v>
      </c>
      <c r="C18" s="184">
        <v>-31556633.140000112</v>
      </c>
      <c r="D18" s="153">
        <v>-16328393.580000019</v>
      </c>
    </row>
    <row r="19" spans="1:4" ht="18" thickBot="1" x14ac:dyDescent="0.25">
      <c r="A19" s="45" t="s">
        <v>435</v>
      </c>
      <c r="B19" s="183">
        <v>9272.1200000000008</v>
      </c>
      <c r="C19" s="183">
        <v>-137243.45000000001</v>
      </c>
      <c r="D19" s="152">
        <v>-276607.78324999998</v>
      </c>
    </row>
    <row r="20" spans="1:4" ht="19" thickTop="1" thickBot="1" x14ac:dyDescent="0.25">
      <c r="A20" s="102" t="s">
        <v>77</v>
      </c>
      <c r="B20" s="185">
        <v>-31547434.609999876</v>
      </c>
      <c r="C20" s="185">
        <v>-31419389.690000113</v>
      </c>
      <c r="D20" s="154">
        <v>-16051785.796750018</v>
      </c>
    </row>
  </sheetData>
  <mergeCells count="3">
    <mergeCell ref="A1:D1"/>
    <mergeCell ref="A2:D2"/>
    <mergeCell ref="A3:D3"/>
  </mergeCells>
  <hyperlinks>
    <hyperlink ref="A1:D1" location="Index!A1" display="Zurück zum Index" xr:uid="{A5F994BA-6690-374F-8495-90C1AA9EAEAD}"/>
    <hyperlink ref="B1" location="Index!A1" display="Zurück zum Index" xr:uid="{CFD062EC-76DD-4B28-AFAC-B577336BCEA2}"/>
  </hyperlinks>
  <pageMargins left="0.7" right="0.7" top="0.75" bottom="0.75" header="0.3" footer="0.3"/>
  <pageSetup paperSize="9" fitToHeight="0"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BC9DD-D541-9246-954D-9F8189CB1F37}">
  <sheetPr>
    <pageSetUpPr fitToPage="1"/>
  </sheetPr>
  <dimension ref="A1:WVU20"/>
  <sheetViews>
    <sheetView showGridLines="0" zoomScaleNormal="100" workbookViewId="0">
      <selection activeCell="H21" sqref="H21"/>
    </sheetView>
  </sheetViews>
  <sheetFormatPr baseColWidth="10" defaultColWidth="11.5" defaultRowHeight="16" x14ac:dyDescent="0.2"/>
  <cols>
    <col min="1" max="1" width="4.33203125" style="15" customWidth="1" collapsed="1"/>
    <col min="2" max="2" width="50.1640625" style="15" customWidth="1" collapsed="1"/>
    <col min="3" max="5" width="16.6640625" style="15" customWidth="1"/>
    <col min="6" max="16141" width="11.5" style="15"/>
    <col min="16142" max="16384" width="11.5" style="15" collapsed="1"/>
  </cols>
  <sheetData>
    <row r="1" spans="1:5" ht="15" customHeight="1" x14ac:dyDescent="0.2">
      <c r="A1" s="276" t="s">
        <v>100</v>
      </c>
      <c r="B1" s="280"/>
      <c r="C1" s="280"/>
      <c r="D1" s="280"/>
      <c r="E1" s="280"/>
    </row>
    <row r="2" spans="1:5" s="14" customFormat="1" ht="16.25" customHeight="1" x14ac:dyDescent="0.25">
      <c r="A2" s="278" t="s">
        <v>450</v>
      </c>
      <c r="B2" s="270"/>
      <c r="C2" s="270"/>
      <c r="D2" s="270"/>
      <c r="E2" s="270"/>
    </row>
    <row r="3" spans="1:5" s="14" customFormat="1" ht="15" customHeight="1" x14ac:dyDescent="0.2">
      <c r="A3" s="277" t="s">
        <v>38</v>
      </c>
      <c r="B3" s="270"/>
      <c r="C3" s="270"/>
      <c r="D3" s="270"/>
      <c r="E3" s="270"/>
    </row>
    <row r="4" spans="1:5" s="14" customFormat="1" x14ac:dyDescent="0.2">
      <c r="A4" s="15"/>
      <c r="B4" s="15"/>
      <c r="C4" s="15"/>
      <c r="D4" s="15"/>
      <c r="E4" s="15"/>
    </row>
    <row r="5" spans="1:5" s="14" customFormat="1" x14ac:dyDescent="0.2">
      <c r="A5" s="140"/>
      <c r="B5" s="140"/>
      <c r="C5" s="186">
        <v>46022</v>
      </c>
      <c r="D5" s="186">
        <v>45657</v>
      </c>
      <c r="E5" s="155">
        <v>45291</v>
      </c>
    </row>
    <row r="6" spans="1:5" s="14" customFormat="1" x14ac:dyDescent="0.2">
      <c r="A6" s="142"/>
      <c r="B6" s="143"/>
      <c r="C6" s="176" t="s">
        <v>6</v>
      </c>
      <c r="D6" s="176" t="s">
        <v>6</v>
      </c>
      <c r="E6" s="143" t="s">
        <v>6</v>
      </c>
    </row>
    <row r="7" spans="1:5" s="14" customFormat="1" ht="17" thickBot="1" x14ac:dyDescent="0.25">
      <c r="A7" s="281" t="s">
        <v>5</v>
      </c>
      <c r="B7" s="281"/>
      <c r="C7" s="187"/>
      <c r="D7" s="187"/>
      <c r="E7" s="156"/>
    </row>
    <row r="8" spans="1:5" s="14" customFormat="1" ht="17" x14ac:dyDescent="0.2">
      <c r="A8" s="157" t="s">
        <v>59</v>
      </c>
      <c r="B8" s="158" t="s">
        <v>60</v>
      </c>
      <c r="C8" s="200">
        <v>1056965461.54</v>
      </c>
      <c r="D8" s="188">
        <v>957621101.72000015</v>
      </c>
      <c r="E8" s="159">
        <v>966744891.69999981</v>
      </c>
    </row>
    <row r="9" spans="1:5" s="14" customFormat="1" ht="17" x14ac:dyDescent="0.2">
      <c r="A9" s="14" t="s">
        <v>61</v>
      </c>
      <c r="B9" s="45" t="s">
        <v>62</v>
      </c>
      <c r="C9" s="191">
        <v>520357001.47000003</v>
      </c>
      <c r="D9" s="189">
        <v>564166238.96999991</v>
      </c>
      <c r="E9" s="160">
        <v>619291801.92999995</v>
      </c>
    </row>
    <row r="10" spans="1:5" s="14" customFormat="1" ht="18" thickBot="1" x14ac:dyDescent="0.25">
      <c r="A10" s="14" t="s">
        <v>63</v>
      </c>
      <c r="B10" s="45" t="s">
        <v>64</v>
      </c>
      <c r="C10" s="191">
        <v>5320785.38</v>
      </c>
      <c r="D10" s="189">
        <v>4753576.62</v>
      </c>
      <c r="E10" s="160">
        <v>3858763.21</v>
      </c>
    </row>
    <row r="11" spans="1:5" s="14" customFormat="1" ht="19" thickTop="1" thickBot="1" x14ac:dyDescent="0.25">
      <c r="A11" s="15"/>
      <c r="B11" s="46" t="s">
        <v>7</v>
      </c>
      <c r="C11" s="161">
        <v>1582967357.4300001</v>
      </c>
      <c r="D11" s="161">
        <f>SUM(D8:D10)</f>
        <v>1526540917.3099999</v>
      </c>
      <c r="E11" s="161">
        <v>1589895456.8399997</v>
      </c>
    </row>
    <row r="12" spans="1:5" s="14" customFormat="1" x14ac:dyDescent="0.2">
      <c r="A12" s="15"/>
      <c r="B12" s="15"/>
      <c r="C12" s="190"/>
      <c r="D12" s="190"/>
    </row>
    <row r="13" spans="1:5" s="14" customFormat="1" ht="17" thickBot="1" x14ac:dyDescent="0.25">
      <c r="A13" s="281" t="s">
        <v>8</v>
      </c>
      <c r="B13" s="281"/>
      <c r="C13" s="187"/>
      <c r="D13" s="187"/>
      <c r="E13" s="156"/>
    </row>
    <row r="14" spans="1:5" s="14" customFormat="1" ht="17" x14ac:dyDescent="0.2">
      <c r="A14" s="157" t="s">
        <v>59</v>
      </c>
      <c r="B14" s="158" t="s">
        <v>66</v>
      </c>
      <c r="C14" s="200">
        <v>39485649.350000001</v>
      </c>
      <c r="D14" s="188">
        <v>71075230.850000098</v>
      </c>
      <c r="E14" s="159">
        <v>109713009.33000007</v>
      </c>
    </row>
    <row r="15" spans="1:5" s="14" customFormat="1" ht="17" x14ac:dyDescent="0.2">
      <c r="A15" s="14" t="s">
        <v>61</v>
      </c>
      <c r="B15" s="45" t="s">
        <v>67</v>
      </c>
      <c r="C15" s="191">
        <v>745852902.72000003</v>
      </c>
      <c r="D15" s="189">
        <v>649048376.74000001</v>
      </c>
      <c r="E15" s="160">
        <v>654223153.55000007</v>
      </c>
    </row>
    <row r="16" spans="1:5" s="14" customFormat="1" ht="17" x14ac:dyDescent="0.2">
      <c r="A16" s="14" t="s">
        <v>63</v>
      </c>
      <c r="B16" s="45" t="s">
        <v>68</v>
      </c>
      <c r="C16" s="191">
        <v>186399998.11000001</v>
      </c>
      <c r="D16" s="189">
        <v>184998631.86000001</v>
      </c>
      <c r="E16" s="160">
        <v>151087046.31999999</v>
      </c>
    </row>
    <row r="17" spans="1:5" s="14" customFormat="1" ht="17" x14ac:dyDescent="0.2">
      <c r="A17" s="14" t="s">
        <v>65</v>
      </c>
      <c r="B17" s="45" t="s">
        <v>69</v>
      </c>
      <c r="C17" s="191">
        <v>595687207.48000002</v>
      </c>
      <c r="D17" s="189">
        <v>621418677.86000001</v>
      </c>
      <c r="E17" s="160">
        <v>671769031.33999991</v>
      </c>
    </row>
    <row r="18" spans="1:5" s="14" customFormat="1" ht="18" thickBot="1" x14ac:dyDescent="0.25">
      <c r="A18" s="14" t="s">
        <v>70</v>
      </c>
      <c r="B18" s="45" t="s">
        <v>64</v>
      </c>
      <c r="C18" s="191">
        <v>1187655.83</v>
      </c>
      <c r="D18" s="191">
        <v>0</v>
      </c>
      <c r="E18" s="162">
        <v>3103216.3</v>
      </c>
    </row>
    <row r="19" spans="1:5" s="14" customFormat="1" ht="19" thickTop="1" thickBot="1" x14ac:dyDescent="0.25">
      <c r="A19" s="15"/>
      <c r="B19" s="46" t="s">
        <v>9</v>
      </c>
      <c r="C19" s="161">
        <v>1582967357.4300001</v>
      </c>
      <c r="D19" s="161">
        <v>1526540917.3100002</v>
      </c>
      <c r="E19" s="161">
        <v>1589895456.8399999</v>
      </c>
    </row>
    <row r="20" spans="1:5" s="14" customFormat="1" x14ac:dyDescent="0.2">
      <c r="A20" s="15"/>
      <c r="B20" s="15"/>
      <c r="C20" s="15"/>
      <c r="D20" s="15"/>
      <c r="E20" s="15"/>
    </row>
  </sheetData>
  <mergeCells count="5">
    <mergeCell ref="A1:E1"/>
    <mergeCell ref="A2:E2"/>
    <mergeCell ref="A3:E3"/>
    <mergeCell ref="A7:B7"/>
    <mergeCell ref="A13:B13"/>
  </mergeCells>
  <hyperlinks>
    <hyperlink ref="A1:E1" location="Index!A1" display="Zurück zum Index" xr:uid="{D816E93E-040A-2C48-AFE0-6F9594C92D46}"/>
  </hyperlinks>
  <pageMargins left="0.7" right="0.7" top="0.75" bottom="0.75" header="0.3" footer="0.3"/>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4DDA9-0BC5-9349-8EF2-7995A743C83C}">
  <sheetPr>
    <pageSetUpPr fitToPage="1"/>
  </sheetPr>
  <dimension ref="A1:Q21"/>
  <sheetViews>
    <sheetView showGridLines="0" zoomScaleNormal="100" workbookViewId="0">
      <selection activeCell="H8" sqref="H8"/>
    </sheetView>
  </sheetViews>
  <sheetFormatPr baseColWidth="10" defaultColWidth="11.5" defaultRowHeight="16" x14ac:dyDescent="0.2"/>
  <cols>
    <col min="1" max="1" width="4.33203125" style="15" customWidth="1" collapsed="1"/>
    <col min="2" max="2" width="50.1640625" style="15" customWidth="1" collapsed="1"/>
    <col min="3" max="5" width="16.6640625" style="15" customWidth="1"/>
    <col min="6" max="17" width="11.5" style="15"/>
    <col min="18" max="191" width="11.5" style="15" collapsed="1"/>
    <col min="192" max="192" width="57.1640625" style="15" customWidth="1" collapsed="1"/>
    <col min="193" max="204" width="14.33203125" style="15" customWidth="1" collapsed="1"/>
    <col min="205" max="447" width="11.5" style="15" collapsed="1"/>
    <col min="448" max="448" width="57.1640625" style="15" customWidth="1" collapsed="1"/>
    <col min="449" max="460" width="14.33203125" style="15" customWidth="1" collapsed="1"/>
    <col min="461" max="703" width="11.5" style="15" collapsed="1"/>
    <col min="704" max="704" width="57.1640625" style="15" customWidth="1" collapsed="1"/>
    <col min="705" max="716" width="14.33203125" style="15" customWidth="1" collapsed="1"/>
    <col min="717" max="959" width="11.5" style="15" collapsed="1"/>
    <col min="960" max="960" width="57.1640625" style="15" customWidth="1" collapsed="1"/>
    <col min="961" max="972" width="14.33203125" style="15" customWidth="1" collapsed="1"/>
    <col min="973" max="1215" width="11.5" style="15" collapsed="1"/>
    <col min="1216" max="1216" width="57.1640625" style="15" customWidth="1" collapsed="1"/>
    <col min="1217" max="1228" width="14.33203125" style="15" customWidth="1" collapsed="1"/>
    <col min="1229" max="1471" width="11.5" style="15" collapsed="1"/>
    <col min="1472" max="1472" width="57.1640625" style="15" customWidth="1" collapsed="1"/>
    <col min="1473" max="1484" width="14.33203125" style="15" customWidth="1" collapsed="1"/>
    <col min="1485" max="1727" width="11.5" style="15" collapsed="1"/>
    <col min="1728" max="1728" width="57.1640625" style="15" customWidth="1" collapsed="1"/>
    <col min="1729" max="1740" width="14.33203125" style="15" customWidth="1" collapsed="1"/>
    <col min="1741" max="1983" width="11.5" style="15" collapsed="1"/>
    <col min="1984" max="1984" width="57.1640625" style="15" customWidth="1" collapsed="1"/>
    <col min="1985" max="1996" width="14.33203125" style="15" customWidth="1" collapsed="1"/>
    <col min="1997" max="2239" width="11.5" style="15" collapsed="1"/>
    <col min="2240" max="2240" width="57.1640625" style="15" customWidth="1" collapsed="1"/>
    <col min="2241" max="2252" width="14.33203125" style="15" customWidth="1" collapsed="1"/>
    <col min="2253" max="2495" width="11.5" style="15" collapsed="1"/>
    <col min="2496" max="2496" width="57.1640625" style="15" customWidth="1" collapsed="1"/>
    <col min="2497" max="2508" width="14.33203125" style="15" customWidth="1" collapsed="1"/>
    <col min="2509" max="2751" width="11.5" style="15" collapsed="1"/>
    <col min="2752" max="2752" width="57.1640625" style="15" customWidth="1" collapsed="1"/>
    <col min="2753" max="2764" width="14.33203125" style="15" customWidth="1" collapsed="1"/>
    <col min="2765" max="3007" width="11.5" style="15" collapsed="1"/>
    <col min="3008" max="3008" width="57.1640625" style="15" customWidth="1" collapsed="1"/>
    <col min="3009" max="3020" width="14.33203125" style="15" customWidth="1" collapsed="1"/>
    <col min="3021" max="3263" width="11.5" style="15" collapsed="1"/>
    <col min="3264" max="3264" width="57.1640625" style="15" customWidth="1" collapsed="1"/>
    <col min="3265" max="3276" width="14.33203125" style="15" customWidth="1" collapsed="1"/>
    <col min="3277" max="3519" width="11.5" style="15" collapsed="1"/>
    <col min="3520" max="3520" width="57.1640625" style="15" customWidth="1" collapsed="1"/>
    <col min="3521" max="3532" width="14.33203125" style="15" customWidth="1" collapsed="1"/>
    <col min="3533" max="3775" width="11.5" style="15" collapsed="1"/>
    <col min="3776" max="3776" width="57.1640625" style="15" customWidth="1" collapsed="1"/>
    <col min="3777" max="3788" width="14.33203125" style="15" customWidth="1" collapsed="1"/>
    <col min="3789" max="4031" width="11.5" style="15" collapsed="1"/>
    <col min="4032" max="4032" width="57.1640625" style="15" customWidth="1" collapsed="1"/>
    <col min="4033" max="4044" width="14.33203125" style="15" customWidth="1" collapsed="1"/>
    <col min="4045" max="4287" width="11.5" style="15" collapsed="1"/>
    <col min="4288" max="4288" width="57.1640625" style="15" customWidth="1" collapsed="1"/>
    <col min="4289" max="4300" width="14.33203125" style="15" customWidth="1" collapsed="1"/>
    <col min="4301" max="4543" width="11.5" style="15" collapsed="1"/>
    <col min="4544" max="4544" width="57.1640625" style="15" customWidth="1" collapsed="1"/>
    <col min="4545" max="4556" width="14.33203125" style="15" customWidth="1" collapsed="1"/>
    <col min="4557" max="4799" width="11.5" style="15" collapsed="1"/>
    <col min="4800" max="4800" width="57.1640625" style="15" customWidth="1" collapsed="1"/>
    <col min="4801" max="4812" width="14.33203125" style="15" customWidth="1" collapsed="1"/>
    <col min="4813" max="5055" width="11.5" style="15" collapsed="1"/>
    <col min="5056" max="5056" width="57.1640625" style="15" customWidth="1" collapsed="1"/>
    <col min="5057" max="5068" width="14.33203125" style="15" customWidth="1" collapsed="1"/>
    <col min="5069" max="5311" width="11.5" style="15" collapsed="1"/>
    <col min="5312" max="5312" width="57.1640625" style="15" customWidth="1" collapsed="1"/>
    <col min="5313" max="5324" width="14.33203125" style="15" customWidth="1" collapsed="1"/>
    <col min="5325" max="5567" width="11.5" style="15" collapsed="1"/>
    <col min="5568" max="5568" width="57.1640625" style="15" customWidth="1" collapsed="1"/>
    <col min="5569" max="5580" width="14.33203125" style="15" customWidth="1" collapsed="1"/>
    <col min="5581" max="5823" width="11.5" style="15" collapsed="1"/>
    <col min="5824" max="5824" width="57.1640625" style="15" customWidth="1" collapsed="1"/>
    <col min="5825" max="5836" width="14.33203125" style="15" customWidth="1" collapsed="1"/>
    <col min="5837" max="6079" width="11.5" style="15" collapsed="1"/>
    <col min="6080" max="6080" width="57.1640625" style="15" customWidth="1" collapsed="1"/>
    <col min="6081" max="6092" width="14.33203125" style="15" customWidth="1" collapsed="1"/>
    <col min="6093" max="6335" width="11.5" style="15" collapsed="1"/>
    <col min="6336" max="6336" width="57.1640625" style="15" customWidth="1" collapsed="1"/>
    <col min="6337" max="6348" width="14.33203125" style="15" customWidth="1" collapsed="1"/>
    <col min="6349" max="6591" width="11.5" style="15" collapsed="1"/>
    <col min="6592" max="6592" width="57.1640625" style="15" customWidth="1" collapsed="1"/>
    <col min="6593" max="6604" width="14.33203125" style="15" customWidth="1" collapsed="1"/>
    <col min="6605" max="6847" width="11.5" style="15" collapsed="1"/>
    <col min="6848" max="6848" width="57.1640625" style="15" customWidth="1" collapsed="1"/>
    <col min="6849" max="6860" width="14.33203125" style="15" customWidth="1" collapsed="1"/>
    <col min="6861" max="7103" width="11.5" style="15" collapsed="1"/>
    <col min="7104" max="7104" width="57.1640625" style="15" customWidth="1" collapsed="1"/>
    <col min="7105" max="7116" width="14.33203125" style="15" customWidth="1" collapsed="1"/>
    <col min="7117" max="7359" width="11.5" style="15" collapsed="1"/>
    <col min="7360" max="7360" width="57.1640625" style="15" customWidth="1" collapsed="1"/>
    <col min="7361" max="7372" width="14.33203125" style="15" customWidth="1" collapsed="1"/>
    <col min="7373" max="7615" width="11.5" style="15" collapsed="1"/>
    <col min="7616" max="7616" width="57.1640625" style="15" customWidth="1" collapsed="1"/>
    <col min="7617" max="7628" width="14.33203125" style="15" customWidth="1" collapsed="1"/>
    <col min="7629" max="7871" width="11.5" style="15" collapsed="1"/>
    <col min="7872" max="7872" width="57.1640625" style="15" customWidth="1" collapsed="1"/>
    <col min="7873" max="7884" width="14.33203125" style="15" customWidth="1" collapsed="1"/>
    <col min="7885" max="8127" width="11.5" style="15" collapsed="1"/>
    <col min="8128" max="8128" width="57.1640625" style="15" customWidth="1" collapsed="1"/>
    <col min="8129" max="8140" width="14.33203125" style="15" customWidth="1" collapsed="1"/>
    <col min="8141" max="8383" width="11.5" style="15" collapsed="1"/>
    <col min="8384" max="8384" width="57.1640625" style="15" customWidth="1" collapsed="1"/>
    <col min="8385" max="8396" width="14.33203125" style="15" customWidth="1" collapsed="1"/>
    <col min="8397" max="8639" width="11.5" style="15" collapsed="1"/>
    <col min="8640" max="8640" width="57.1640625" style="15" customWidth="1" collapsed="1"/>
    <col min="8641" max="8652" width="14.33203125" style="15" customWidth="1" collapsed="1"/>
    <col min="8653" max="8895" width="11.5" style="15" collapsed="1"/>
    <col min="8896" max="8896" width="57.1640625" style="15" customWidth="1" collapsed="1"/>
    <col min="8897" max="8908" width="14.33203125" style="15" customWidth="1" collapsed="1"/>
    <col min="8909" max="9151" width="11.5" style="15" collapsed="1"/>
    <col min="9152" max="9152" width="57.1640625" style="15" customWidth="1" collapsed="1"/>
    <col min="9153" max="9164" width="14.33203125" style="15" customWidth="1" collapsed="1"/>
    <col min="9165" max="9407" width="11.5" style="15" collapsed="1"/>
    <col min="9408" max="9408" width="57.1640625" style="15" customWidth="1" collapsed="1"/>
    <col min="9409" max="9420" width="14.33203125" style="15" customWidth="1" collapsed="1"/>
    <col min="9421" max="9663" width="11.5" style="15" collapsed="1"/>
    <col min="9664" max="9664" width="57.1640625" style="15" customWidth="1" collapsed="1"/>
    <col min="9665" max="9676" width="14.33203125" style="15" customWidth="1" collapsed="1"/>
    <col min="9677" max="9919" width="11.5" style="15" collapsed="1"/>
    <col min="9920" max="9920" width="57.1640625" style="15" customWidth="1" collapsed="1"/>
    <col min="9921" max="9932" width="14.33203125" style="15" customWidth="1" collapsed="1"/>
    <col min="9933" max="10175" width="11.5" style="15" collapsed="1"/>
    <col min="10176" max="10176" width="57.1640625" style="15" customWidth="1" collapsed="1"/>
    <col min="10177" max="10188" width="14.33203125" style="15" customWidth="1" collapsed="1"/>
    <col min="10189" max="10431" width="11.5" style="15" collapsed="1"/>
    <col min="10432" max="10432" width="57.1640625" style="15" customWidth="1" collapsed="1"/>
    <col min="10433" max="10444" width="14.33203125" style="15" customWidth="1" collapsed="1"/>
    <col min="10445" max="10687" width="11.5" style="15" collapsed="1"/>
    <col min="10688" max="10688" width="57.1640625" style="15" customWidth="1" collapsed="1"/>
    <col min="10689" max="10700" width="14.33203125" style="15" customWidth="1" collapsed="1"/>
    <col min="10701" max="10943" width="11.5" style="15" collapsed="1"/>
    <col min="10944" max="10944" width="57.1640625" style="15" customWidth="1" collapsed="1"/>
    <col min="10945" max="10956" width="14.33203125" style="15" customWidth="1" collapsed="1"/>
    <col min="10957" max="11199" width="11.5" style="15" collapsed="1"/>
    <col min="11200" max="11200" width="57.1640625" style="15" customWidth="1" collapsed="1"/>
    <col min="11201" max="11212" width="14.33203125" style="15" customWidth="1" collapsed="1"/>
    <col min="11213" max="11455" width="11.5" style="15" collapsed="1"/>
    <col min="11456" max="11456" width="57.1640625" style="15" customWidth="1" collapsed="1"/>
    <col min="11457" max="11468" width="14.33203125" style="15" customWidth="1" collapsed="1"/>
    <col min="11469" max="11711" width="11.5" style="15" collapsed="1"/>
    <col min="11712" max="11712" width="57.1640625" style="15" customWidth="1" collapsed="1"/>
    <col min="11713" max="11724" width="14.33203125" style="15" customWidth="1" collapsed="1"/>
    <col min="11725" max="11967" width="11.5" style="15" collapsed="1"/>
    <col min="11968" max="11968" width="57.1640625" style="15" customWidth="1" collapsed="1"/>
    <col min="11969" max="11980" width="14.33203125" style="15" customWidth="1" collapsed="1"/>
    <col min="11981" max="12223" width="11.5" style="15" collapsed="1"/>
    <col min="12224" max="12224" width="57.1640625" style="15" customWidth="1" collapsed="1"/>
    <col min="12225" max="12236" width="14.33203125" style="15" customWidth="1" collapsed="1"/>
    <col min="12237" max="12479" width="11.5" style="15" collapsed="1"/>
    <col min="12480" max="12480" width="57.1640625" style="15" customWidth="1" collapsed="1"/>
    <col min="12481" max="12492" width="14.33203125" style="15" customWidth="1" collapsed="1"/>
    <col min="12493" max="12735" width="11.5" style="15" collapsed="1"/>
    <col min="12736" max="12736" width="57.1640625" style="15" customWidth="1" collapsed="1"/>
    <col min="12737" max="12748" width="14.33203125" style="15" customWidth="1" collapsed="1"/>
    <col min="12749" max="12991" width="11.5" style="15" collapsed="1"/>
    <col min="12992" max="12992" width="57.1640625" style="15" customWidth="1" collapsed="1"/>
    <col min="12993" max="13004" width="14.33203125" style="15" customWidth="1" collapsed="1"/>
    <col min="13005" max="13247" width="11.5" style="15" collapsed="1"/>
    <col min="13248" max="13248" width="57.1640625" style="15" customWidth="1" collapsed="1"/>
    <col min="13249" max="13260" width="14.33203125" style="15" customWidth="1" collapsed="1"/>
    <col min="13261" max="13503" width="11.5" style="15" collapsed="1"/>
    <col min="13504" max="13504" width="57.1640625" style="15" customWidth="1" collapsed="1"/>
    <col min="13505" max="13516" width="14.33203125" style="15" customWidth="1" collapsed="1"/>
    <col min="13517" max="13759" width="11.5" style="15" collapsed="1"/>
    <col min="13760" max="13760" width="57.1640625" style="15" customWidth="1" collapsed="1"/>
    <col min="13761" max="13772" width="14.33203125" style="15" customWidth="1" collapsed="1"/>
    <col min="13773" max="14015" width="11.5" style="15" collapsed="1"/>
    <col min="14016" max="14016" width="57.1640625" style="15" customWidth="1" collapsed="1"/>
    <col min="14017" max="14028" width="14.33203125" style="15" customWidth="1" collapsed="1"/>
    <col min="14029" max="14271" width="11.5" style="15" collapsed="1"/>
    <col min="14272" max="14272" width="57.1640625" style="15" customWidth="1" collapsed="1"/>
    <col min="14273" max="14284" width="14.33203125" style="15" customWidth="1" collapsed="1"/>
    <col min="14285" max="14527" width="11.5" style="15" collapsed="1"/>
    <col min="14528" max="14528" width="57.1640625" style="15" customWidth="1" collapsed="1"/>
    <col min="14529" max="14540" width="14.33203125" style="15" customWidth="1" collapsed="1"/>
    <col min="14541" max="14783" width="11.5" style="15" collapsed="1"/>
    <col min="14784" max="14784" width="57.1640625" style="15" customWidth="1" collapsed="1"/>
    <col min="14785" max="14796" width="14.33203125" style="15" customWidth="1" collapsed="1"/>
    <col min="14797" max="15039" width="11.5" style="15" collapsed="1"/>
    <col min="15040" max="15040" width="57.1640625" style="15" customWidth="1" collapsed="1"/>
    <col min="15041" max="15052" width="14.33203125" style="15" customWidth="1" collapsed="1"/>
    <col min="15053" max="15295" width="11.5" style="15" collapsed="1"/>
    <col min="15296" max="15296" width="57.1640625" style="15" customWidth="1" collapsed="1"/>
    <col min="15297" max="15308" width="14.33203125" style="15" customWidth="1" collapsed="1"/>
    <col min="15309" max="15551" width="11.5" style="15" collapsed="1"/>
    <col min="15552" max="15552" width="57.1640625" style="15" customWidth="1" collapsed="1"/>
    <col min="15553" max="15564" width="14.33203125" style="15" customWidth="1" collapsed="1"/>
    <col min="15565" max="15807" width="11.5" style="15" collapsed="1"/>
    <col min="15808" max="15808" width="57.1640625" style="15" customWidth="1" collapsed="1"/>
    <col min="15809" max="15820" width="14.33203125" style="15" customWidth="1" collapsed="1"/>
    <col min="15821" max="16063" width="11.5" style="15" collapsed="1"/>
    <col min="16064" max="16064" width="57.1640625" style="15" customWidth="1" collapsed="1"/>
    <col min="16065" max="16076" width="14.33203125" style="15" customWidth="1" collapsed="1"/>
    <col min="16077" max="16384" width="11.5" style="15" collapsed="1"/>
  </cols>
  <sheetData>
    <row r="1" spans="1:5" ht="15" customHeight="1" x14ac:dyDescent="0.2">
      <c r="A1" s="276" t="s">
        <v>100</v>
      </c>
      <c r="B1" s="280"/>
      <c r="C1" s="280"/>
      <c r="D1" s="280"/>
      <c r="E1" s="280"/>
    </row>
    <row r="2" spans="1:5" ht="16.25" customHeight="1" x14ac:dyDescent="0.25">
      <c r="A2" s="278" t="s">
        <v>450</v>
      </c>
      <c r="B2" s="270"/>
      <c r="C2" s="270"/>
      <c r="D2" s="270"/>
      <c r="E2" s="270"/>
    </row>
    <row r="3" spans="1:5" ht="15" customHeight="1" x14ac:dyDescent="0.2">
      <c r="A3" s="277" t="s">
        <v>39</v>
      </c>
      <c r="B3" s="270"/>
      <c r="C3" s="270"/>
      <c r="D3" s="270"/>
      <c r="E3" s="270"/>
    </row>
    <row r="4" spans="1:5" x14ac:dyDescent="0.2">
      <c r="B4" s="14"/>
      <c r="C4" s="14"/>
      <c r="D4" s="14"/>
      <c r="E4" s="14"/>
    </row>
    <row r="5" spans="1:5" x14ac:dyDescent="0.2">
      <c r="A5" s="163"/>
      <c r="B5" s="163"/>
      <c r="C5" s="192">
        <v>46022</v>
      </c>
      <c r="D5" s="192">
        <v>45657</v>
      </c>
      <c r="E5" s="164">
        <v>45291</v>
      </c>
    </row>
    <row r="6" spans="1:5" x14ac:dyDescent="0.2">
      <c r="A6" s="165"/>
      <c r="B6" s="166"/>
      <c r="C6" s="193" t="s">
        <v>6</v>
      </c>
      <c r="D6" s="193" t="s">
        <v>6</v>
      </c>
      <c r="E6" s="166" t="s">
        <v>6</v>
      </c>
    </row>
    <row r="7" spans="1:5" ht="17" thickBot="1" x14ac:dyDescent="0.25">
      <c r="A7" s="281" t="s">
        <v>5</v>
      </c>
      <c r="B7" s="281"/>
      <c r="C7" s="194"/>
      <c r="D7" s="194"/>
      <c r="E7" s="156"/>
    </row>
    <row r="8" spans="1:5" ht="17" x14ac:dyDescent="0.2">
      <c r="A8" s="157" t="s">
        <v>59</v>
      </c>
      <c r="B8" s="158" t="s">
        <v>60</v>
      </c>
      <c r="C8" s="195">
        <v>1124734726.71</v>
      </c>
      <c r="D8" s="195">
        <v>1030409585.8800001</v>
      </c>
      <c r="E8" s="159">
        <v>1018644807.03</v>
      </c>
    </row>
    <row r="9" spans="1:5" ht="17" x14ac:dyDescent="0.2">
      <c r="A9" s="14" t="s">
        <v>61</v>
      </c>
      <c r="B9" s="45" t="s">
        <v>62</v>
      </c>
      <c r="C9" s="195">
        <v>621922632.62</v>
      </c>
      <c r="D9" s="195">
        <v>665908729.45000017</v>
      </c>
      <c r="E9" s="160">
        <v>732159938.94000006</v>
      </c>
    </row>
    <row r="10" spans="1:5" ht="18" thickBot="1" x14ac:dyDescent="0.25">
      <c r="A10" s="14" t="s">
        <v>63</v>
      </c>
      <c r="B10" s="45" t="s">
        <v>64</v>
      </c>
      <c r="C10" s="195">
        <v>5882042.3700000001</v>
      </c>
      <c r="D10" s="195">
        <v>5022253.53</v>
      </c>
      <c r="E10" s="160">
        <v>4197966.54</v>
      </c>
    </row>
    <row r="11" spans="1:5" ht="19" thickTop="1" thickBot="1" x14ac:dyDescent="0.25">
      <c r="B11" s="102" t="s">
        <v>7</v>
      </c>
      <c r="C11" s="196">
        <v>1752863510.74</v>
      </c>
      <c r="D11" s="196">
        <v>1701340568.8600004</v>
      </c>
      <c r="E11" s="167">
        <v>1755002712.51</v>
      </c>
    </row>
    <row r="12" spans="1:5" x14ac:dyDescent="0.2">
      <c r="C12" s="197"/>
      <c r="D12" s="197"/>
      <c r="E12" s="14"/>
    </row>
    <row r="13" spans="1:5" ht="17" thickBot="1" x14ac:dyDescent="0.25">
      <c r="A13" s="281" t="s">
        <v>8</v>
      </c>
      <c r="B13" s="281"/>
      <c r="C13" s="194"/>
      <c r="D13" s="194"/>
      <c r="E13" s="156"/>
    </row>
    <row r="14" spans="1:5" ht="17" x14ac:dyDescent="0.2">
      <c r="A14" s="157" t="s">
        <v>59</v>
      </c>
      <c r="B14" s="158" t="s">
        <v>66</v>
      </c>
      <c r="C14" s="195">
        <v>66314444.689999998</v>
      </c>
      <c r="D14" s="195">
        <v>99714092.090000004</v>
      </c>
      <c r="E14" s="159">
        <v>131144094.23</v>
      </c>
    </row>
    <row r="15" spans="1:5" ht="17" x14ac:dyDescent="0.2">
      <c r="A15" s="14" t="s">
        <v>61</v>
      </c>
      <c r="B15" s="45" t="s">
        <v>67</v>
      </c>
      <c r="C15" s="195">
        <v>783525220.34000003</v>
      </c>
      <c r="D15" s="195">
        <v>680093340.16999996</v>
      </c>
      <c r="E15" s="160">
        <v>682826149.15999997</v>
      </c>
    </row>
    <row r="16" spans="1:5" ht="17" x14ac:dyDescent="0.2">
      <c r="A16" s="14" t="s">
        <v>63</v>
      </c>
      <c r="B16" s="45" t="s">
        <v>68</v>
      </c>
      <c r="C16" s="195">
        <v>231334898.61000001</v>
      </c>
      <c r="D16" s="195">
        <v>239839745.49000001</v>
      </c>
      <c r="E16" s="160">
        <v>211364657.63999999</v>
      </c>
    </row>
    <row r="17" spans="1:5" ht="17" x14ac:dyDescent="0.2">
      <c r="A17" s="14" t="s">
        <v>65</v>
      </c>
      <c r="B17" s="45" t="s">
        <v>69</v>
      </c>
      <c r="C17" s="195">
        <v>656096776.41999996</v>
      </c>
      <c r="D17" s="195">
        <v>680991742.82999992</v>
      </c>
      <c r="E17" s="160">
        <v>725787698.13</v>
      </c>
    </row>
    <row r="18" spans="1:5" ht="18" thickBot="1" x14ac:dyDescent="0.25">
      <c r="A18" s="14" t="s">
        <v>70</v>
      </c>
      <c r="B18" s="45" t="s">
        <v>64</v>
      </c>
      <c r="C18" s="198">
        <v>1238226.74</v>
      </c>
      <c r="D18" s="198">
        <v>701648.28</v>
      </c>
      <c r="E18" s="162">
        <v>3880113.35</v>
      </c>
    </row>
    <row r="19" spans="1:5" ht="19" thickTop="1" thickBot="1" x14ac:dyDescent="0.25">
      <c r="B19" s="102" t="s">
        <v>9</v>
      </c>
      <c r="C19" s="196">
        <v>1752863510.74</v>
      </c>
      <c r="D19" s="196">
        <v>1701340568.8599999</v>
      </c>
      <c r="E19" s="167">
        <v>1755002712.5099998</v>
      </c>
    </row>
    <row r="20" spans="1:5" x14ac:dyDescent="0.2">
      <c r="B20" s="14"/>
      <c r="C20" s="14"/>
      <c r="D20" s="14"/>
      <c r="E20" s="14"/>
    </row>
    <row r="21" spans="1:5" x14ac:dyDescent="0.2">
      <c r="B21" s="14"/>
      <c r="C21" s="14"/>
      <c r="D21" s="14"/>
      <c r="E21" s="14"/>
    </row>
  </sheetData>
  <mergeCells count="5">
    <mergeCell ref="A1:E1"/>
    <mergeCell ref="A2:E2"/>
    <mergeCell ref="A3:E3"/>
    <mergeCell ref="A7:B7"/>
    <mergeCell ref="A13:B13"/>
  </mergeCells>
  <hyperlinks>
    <hyperlink ref="A1:E1" location="Index!A1" display="Zurück zum Index" xr:uid="{29B0D744-C1B3-624B-90F2-6F3AB9934B10}"/>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BFC5B-BCDF-EE42-A142-A8080A3BD03E}">
  <sheetPr>
    <pageSetUpPr fitToPage="1"/>
  </sheetPr>
  <dimension ref="A1:M37"/>
  <sheetViews>
    <sheetView showGridLines="0" zoomScaleNormal="100" workbookViewId="0">
      <selection activeCell="A7" sqref="A7:C16"/>
    </sheetView>
  </sheetViews>
  <sheetFormatPr baseColWidth="10" defaultColWidth="11.5" defaultRowHeight="16" x14ac:dyDescent="0.2"/>
  <cols>
    <col min="1" max="1" width="75.6640625" style="15" customWidth="1" collapsed="1"/>
    <col min="2" max="2" width="34.33203125" style="23" customWidth="1" collapsed="1"/>
    <col min="3" max="3" width="21.83203125" style="14" customWidth="1" collapsed="1"/>
    <col min="4" max="13" width="11.5" style="15"/>
    <col min="14" max="233" width="11.5" style="15" collapsed="1"/>
    <col min="234" max="234" width="57.1640625" style="15" customWidth="1" collapsed="1"/>
    <col min="235" max="246" width="14.33203125" style="15" customWidth="1" collapsed="1"/>
    <col min="247" max="489" width="11.5" style="15" collapsed="1"/>
    <col min="490" max="490" width="57.1640625" style="15" customWidth="1" collapsed="1"/>
    <col min="491" max="502" width="14.33203125" style="15" customWidth="1" collapsed="1"/>
    <col min="503" max="745" width="11.5" style="15" collapsed="1"/>
    <col min="746" max="746" width="57.1640625" style="15" customWidth="1" collapsed="1"/>
    <col min="747" max="758" width="14.33203125" style="15" customWidth="1" collapsed="1"/>
    <col min="759" max="1001" width="11.5" style="15" collapsed="1"/>
    <col min="1002" max="1002" width="57.1640625" style="15" customWidth="1" collapsed="1"/>
    <col min="1003" max="1014" width="14.33203125" style="15" customWidth="1" collapsed="1"/>
    <col min="1015" max="1257" width="11.5" style="15" collapsed="1"/>
    <col min="1258" max="1258" width="57.1640625" style="15" customWidth="1" collapsed="1"/>
    <col min="1259" max="1270" width="14.33203125" style="15" customWidth="1" collapsed="1"/>
    <col min="1271" max="1513" width="11.5" style="15" collapsed="1"/>
    <col min="1514" max="1514" width="57.1640625" style="15" customWidth="1" collapsed="1"/>
    <col min="1515" max="1526" width="14.33203125" style="15" customWidth="1" collapsed="1"/>
    <col min="1527" max="1769" width="11.5" style="15" collapsed="1"/>
    <col min="1770" max="1770" width="57.1640625" style="15" customWidth="1" collapsed="1"/>
    <col min="1771" max="1782" width="14.33203125" style="15" customWidth="1" collapsed="1"/>
    <col min="1783" max="2025" width="11.5" style="15" collapsed="1"/>
    <col min="2026" max="2026" width="57.1640625" style="15" customWidth="1" collapsed="1"/>
    <col min="2027" max="2038" width="14.33203125" style="15" customWidth="1" collapsed="1"/>
    <col min="2039" max="2281" width="11.5" style="15" collapsed="1"/>
    <col min="2282" max="2282" width="57.1640625" style="15" customWidth="1" collapsed="1"/>
    <col min="2283" max="2294" width="14.33203125" style="15" customWidth="1" collapsed="1"/>
    <col min="2295" max="2537" width="11.5" style="15" collapsed="1"/>
    <col min="2538" max="2538" width="57.1640625" style="15" customWidth="1" collapsed="1"/>
    <col min="2539" max="2550" width="14.33203125" style="15" customWidth="1" collapsed="1"/>
    <col min="2551" max="2793" width="11.5" style="15" collapsed="1"/>
    <col min="2794" max="2794" width="57.1640625" style="15" customWidth="1" collapsed="1"/>
    <col min="2795" max="2806" width="14.33203125" style="15" customWidth="1" collapsed="1"/>
    <col min="2807" max="3049" width="11.5" style="15" collapsed="1"/>
    <col min="3050" max="3050" width="57.1640625" style="15" customWidth="1" collapsed="1"/>
    <col min="3051" max="3062" width="14.33203125" style="15" customWidth="1" collapsed="1"/>
    <col min="3063" max="3305" width="11.5" style="15" collapsed="1"/>
    <col min="3306" max="3306" width="57.1640625" style="15" customWidth="1" collapsed="1"/>
    <col min="3307" max="3318" width="14.33203125" style="15" customWidth="1" collapsed="1"/>
    <col min="3319" max="3561" width="11.5" style="15" collapsed="1"/>
    <col min="3562" max="3562" width="57.1640625" style="15" customWidth="1" collapsed="1"/>
    <col min="3563" max="3574" width="14.33203125" style="15" customWidth="1" collapsed="1"/>
    <col min="3575" max="3817" width="11.5" style="15" collapsed="1"/>
    <col min="3818" max="3818" width="57.1640625" style="15" customWidth="1" collapsed="1"/>
    <col min="3819" max="3830" width="14.33203125" style="15" customWidth="1" collapsed="1"/>
    <col min="3831" max="4073" width="11.5" style="15" collapsed="1"/>
    <col min="4074" max="4074" width="57.1640625" style="15" customWidth="1" collapsed="1"/>
    <col min="4075" max="4086" width="14.33203125" style="15" customWidth="1" collapsed="1"/>
    <col min="4087" max="4329" width="11.5" style="15" collapsed="1"/>
    <col min="4330" max="4330" width="57.1640625" style="15" customWidth="1" collapsed="1"/>
    <col min="4331" max="4342" width="14.33203125" style="15" customWidth="1" collapsed="1"/>
    <col min="4343" max="4585" width="11.5" style="15" collapsed="1"/>
    <col min="4586" max="4586" width="57.1640625" style="15" customWidth="1" collapsed="1"/>
    <col min="4587" max="4598" width="14.33203125" style="15" customWidth="1" collapsed="1"/>
    <col min="4599" max="4841" width="11.5" style="15" collapsed="1"/>
    <col min="4842" max="4842" width="57.1640625" style="15" customWidth="1" collapsed="1"/>
    <col min="4843" max="4854" width="14.33203125" style="15" customWidth="1" collapsed="1"/>
    <col min="4855" max="5097" width="11.5" style="15" collapsed="1"/>
    <col min="5098" max="5098" width="57.1640625" style="15" customWidth="1" collapsed="1"/>
    <col min="5099" max="5110" width="14.33203125" style="15" customWidth="1" collapsed="1"/>
    <col min="5111" max="5353" width="11.5" style="15" collapsed="1"/>
    <col min="5354" max="5354" width="57.1640625" style="15" customWidth="1" collapsed="1"/>
    <col min="5355" max="5366" width="14.33203125" style="15" customWidth="1" collapsed="1"/>
    <col min="5367" max="5609" width="11.5" style="15" collapsed="1"/>
    <col min="5610" max="5610" width="57.1640625" style="15" customWidth="1" collapsed="1"/>
    <col min="5611" max="5622" width="14.33203125" style="15" customWidth="1" collapsed="1"/>
    <col min="5623" max="5865" width="11.5" style="15" collapsed="1"/>
    <col min="5866" max="5866" width="57.1640625" style="15" customWidth="1" collapsed="1"/>
    <col min="5867" max="5878" width="14.33203125" style="15" customWidth="1" collapsed="1"/>
    <col min="5879" max="6121" width="11.5" style="15" collapsed="1"/>
    <col min="6122" max="6122" width="57.1640625" style="15" customWidth="1" collapsed="1"/>
    <col min="6123" max="6134" width="14.33203125" style="15" customWidth="1" collapsed="1"/>
    <col min="6135" max="6377" width="11.5" style="15" collapsed="1"/>
    <col min="6378" max="6378" width="57.1640625" style="15" customWidth="1" collapsed="1"/>
    <col min="6379" max="6390" width="14.33203125" style="15" customWidth="1" collapsed="1"/>
    <col min="6391" max="6633" width="11.5" style="15" collapsed="1"/>
    <col min="6634" max="6634" width="57.1640625" style="15" customWidth="1" collapsed="1"/>
    <col min="6635" max="6646" width="14.33203125" style="15" customWidth="1" collapsed="1"/>
    <col min="6647" max="6889" width="11.5" style="15" collapsed="1"/>
    <col min="6890" max="6890" width="57.1640625" style="15" customWidth="1" collapsed="1"/>
    <col min="6891" max="6902" width="14.33203125" style="15" customWidth="1" collapsed="1"/>
    <col min="6903" max="7145" width="11.5" style="15" collapsed="1"/>
    <col min="7146" max="7146" width="57.1640625" style="15" customWidth="1" collapsed="1"/>
    <col min="7147" max="7158" width="14.33203125" style="15" customWidth="1" collapsed="1"/>
    <col min="7159" max="7401" width="11.5" style="15" collapsed="1"/>
    <col min="7402" max="7402" width="57.1640625" style="15" customWidth="1" collapsed="1"/>
    <col min="7403" max="7414" width="14.33203125" style="15" customWidth="1" collapsed="1"/>
    <col min="7415" max="7657" width="11.5" style="15" collapsed="1"/>
    <col min="7658" max="7658" width="57.1640625" style="15" customWidth="1" collapsed="1"/>
    <col min="7659" max="7670" width="14.33203125" style="15" customWidth="1" collapsed="1"/>
    <col min="7671" max="7913" width="11.5" style="15" collapsed="1"/>
    <col min="7914" max="7914" width="57.1640625" style="15" customWidth="1" collapsed="1"/>
    <col min="7915" max="7926" width="14.33203125" style="15" customWidth="1" collapsed="1"/>
    <col min="7927" max="8169" width="11.5" style="15" collapsed="1"/>
    <col min="8170" max="8170" width="57.1640625" style="15" customWidth="1" collapsed="1"/>
    <col min="8171" max="8182" width="14.33203125" style="15" customWidth="1" collapsed="1"/>
    <col min="8183" max="8425" width="11.5" style="15" collapsed="1"/>
    <col min="8426" max="8426" width="57.1640625" style="15" customWidth="1" collapsed="1"/>
    <col min="8427" max="8438" width="14.33203125" style="15" customWidth="1" collapsed="1"/>
    <col min="8439" max="8681" width="11.5" style="15" collapsed="1"/>
    <col min="8682" max="8682" width="57.1640625" style="15" customWidth="1" collapsed="1"/>
    <col min="8683" max="8694" width="14.33203125" style="15" customWidth="1" collapsed="1"/>
    <col min="8695" max="8937" width="11.5" style="15" collapsed="1"/>
    <col min="8938" max="8938" width="57.1640625" style="15" customWidth="1" collapsed="1"/>
    <col min="8939" max="8950" width="14.33203125" style="15" customWidth="1" collapsed="1"/>
    <col min="8951" max="9193" width="11.5" style="15" collapsed="1"/>
    <col min="9194" max="9194" width="57.1640625" style="15" customWidth="1" collapsed="1"/>
    <col min="9195" max="9206" width="14.33203125" style="15" customWidth="1" collapsed="1"/>
    <col min="9207" max="9449" width="11.5" style="15" collapsed="1"/>
    <col min="9450" max="9450" width="57.1640625" style="15" customWidth="1" collapsed="1"/>
    <col min="9451" max="9462" width="14.33203125" style="15" customWidth="1" collapsed="1"/>
    <col min="9463" max="9705" width="11.5" style="15" collapsed="1"/>
    <col min="9706" max="9706" width="57.1640625" style="15" customWidth="1" collapsed="1"/>
    <col min="9707" max="9718" width="14.33203125" style="15" customWidth="1" collapsed="1"/>
    <col min="9719" max="9961" width="11.5" style="15" collapsed="1"/>
    <col min="9962" max="9962" width="57.1640625" style="15" customWidth="1" collapsed="1"/>
    <col min="9963" max="9974" width="14.33203125" style="15" customWidth="1" collapsed="1"/>
    <col min="9975" max="10217" width="11.5" style="15" collapsed="1"/>
    <col min="10218" max="10218" width="57.1640625" style="15" customWidth="1" collapsed="1"/>
    <col min="10219" max="10230" width="14.33203125" style="15" customWidth="1" collapsed="1"/>
    <col min="10231" max="10473" width="11.5" style="15" collapsed="1"/>
    <col min="10474" max="10474" width="57.1640625" style="15" customWidth="1" collapsed="1"/>
    <col min="10475" max="10486" width="14.33203125" style="15" customWidth="1" collapsed="1"/>
    <col min="10487" max="10729" width="11.5" style="15" collapsed="1"/>
    <col min="10730" max="10730" width="57.1640625" style="15" customWidth="1" collapsed="1"/>
    <col min="10731" max="10742" width="14.33203125" style="15" customWidth="1" collapsed="1"/>
    <col min="10743" max="10985" width="11.5" style="15" collapsed="1"/>
    <col min="10986" max="10986" width="57.1640625" style="15" customWidth="1" collapsed="1"/>
    <col min="10987" max="10998" width="14.33203125" style="15" customWidth="1" collapsed="1"/>
    <col min="10999" max="11241" width="11.5" style="15" collapsed="1"/>
    <col min="11242" max="11242" width="57.1640625" style="15" customWidth="1" collapsed="1"/>
    <col min="11243" max="11254" width="14.33203125" style="15" customWidth="1" collapsed="1"/>
    <col min="11255" max="11497" width="11.5" style="15" collapsed="1"/>
    <col min="11498" max="11498" width="57.1640625" style="15" customWidth="1" collapsed="1"/>
    <col min="11499" max="11510" width="14.33203125" style="15" customWidth="1" collapsed="1"/>
    <col min="11511" max="11753" width="11.5" style="15" collapsed="1"/>
    <col min="11754" max="11754" width="57.1640625" style="15" customWidth="1" collapsed="1"/>
    <col min="11755" max="11766" width="14.33203125" style="15" customWidth="1" collapsed="1"/>
    <col min="11767" max="12009" width="11.5" style="15" collapsed="1"/>
    <col min="12010" max="12010" width="57.1640625" style="15" customWidth="1" collapsed="1"/>
    <col min="12011" max="12022" width="14.33203125" style="15" customWidth="1" collapsed="1"/>
    <col min="12023" max="12265" width="11.5" style="15" collapsed="1"/>
    <col min="12266" max="12266" width="57.1640625" style="15" customWidth="1" collapsed="1"/>
    <col min="12267" max="12278" width="14.33203125" style="15" customWidth="1" collapsed="1"/>
    <col min="12279" max="12521" width="11.5" style="15" collapsed="1"/>
    <col min="12522" max="12522" width="57.1640625" style="15" customWidth="1" collapsed="1"/>
    <col min="12523" max="12534" width="14.33203125" style="15" customWidth="1" collapsed="1"/>
    <col min="12535" max="12777" width="11.5" style="15" collapsed="1"/>
    <col min="12778" max="12778" width="57.1640625" style="15" customWidth="1" collapsed="1"/>
    <col min="12779" max="12790" width="14.33203125" style="15" customWidth="1" collapsed="1"/>
    <col min="12791" max="13033" width="11.5" style="15" collapsed="1"/>
    <col min="13034" max="13034" width="57.1640625" style="15" customWidth="1" collapsed="1"/>
    <col min="13035" max="13046" width="14.33203125" style="15" customWidth="1" collapsed="1"/>
    <col min="13047" max="13289" width="11.5" style="15" collapsed="1"/>
    <col min="13290" max="13290" width="57.1640625" style="15" customWidth="1" collapsed="1"/>
    <col min="13291" max="13302" width="14.33203125" style="15" customWidth="1" collapsed="1"/>
    <col min="13303" max="13545" width="11.5" style="15" collapsed="1"/>
    <col min="13546" max="13546" width="57.1640625" style="15" customWidth="1" collapsed="1"/>
    <col min="13547" max="13558" width="14.33203125" style="15" customWidth="1" collapsed="1"/>
    <col min="13559" max="13801" width="11.5" style="15" collapsed="1"/>
    <col min="13802" max="13802" width="57.1640625" style="15" customWidth="1" collapsed="1"/>
    <col min="13803" max="13814" width="14.33203125" style="15" customWidth="1" collapsed="1"/>
    <col min="13815" max="14057" width="11.5" style="15" collapsed="1"/>
    <col min="14058" max="14058" width="57.1640625" style="15" customWidth="1" collapsed="1"/>
    <col min="14059" max="14070" width="14.33203125" style="15" customWidth="1" collapsed="1"/>
    <col min="14071" max="14313" width="11.5" style="15" collapsed="1"/>
    <col min="14314" max="14314" width="57.1640625" style="15" customWidth="1" collapsed="1"/>
    <col min="14315" max="14326" width="14.33203125" style="15" customWidth="1" collapsed="1"/>
    <col min="14327" max="14569" width="11.5" style="15" collapsed="1"/>
    <col min="14570" max="14570" width="57.1640625" style="15" customWidth="1" collapsed="1"/>
    <col min="14571" max="14582" width="14.33203125" style="15" customWidth="1" collapsed="1"/>
    <col min="14583" max="14825" width="11.5" style="15" collapsed="1"/>
    <col min="14826" max="14826" width="57.1640625" style="15" customWidth="1" collapsed="1"/>
    <col min="14827" max="14838" width="14.33203125" style="15" customWidth="1" collapsed="1"/>
    <col min="14839" max="15081" width="11.5" style="15" collapsed="1"/>
    <col min="15082" max="15082" width="57.1640625" style="15" customWidth="1" collapsed="1"/>
    <col min="15083" max="15094" width="14.33203125" style="15" customWidth="1" collapsed="1"/>
    <col min="15095" max="15337" width="11.5" style="15" collapsed="1"/>
    <col min="15338" max="15338" width="57.1640625" style="15" customWidth="1" collapsed="1"/>
    <col min="15339" max="15350" width="14.33203125" style="15" customWidth="1" collapsed="1"/>
    <col min="15351" max="15593" width="11.5" style="15" collapsed="1"/>
    <col min="15594" max="15594" width="57.1640625" style="15" customWidth="1" collapsed="1"/>
    <col min="15595" max="15606" width="14.33203125" style="15" customWidth="1" collapsed="1"/>
    <col min="15607" max="15849" width="11.5" style="15" collapsed="1"/>
    <col min="15850" max="15850" width="57.1640625" style="15" customWidth="1" collapsed="1"/>
    <col min="15851" max="15862" width="14.33203125" style="15" customWidth="1" collapsed="1"/>
    <col min="15863" max="16105" width="11.5" style="15" collapsed="1"/>
    <col min="16106" max="16106" width="57.1640625" style="15" customWidth="1" collapsed="1"/>
    <col min="16107" max="16118" width="14.33203125" style="15" customWidth="1" collapsed="1"/>
    <col min="16119" max="16384" width="11.5" style="15" collapsed="1"/>
  </cols>
  <sheetData>
    <row r="1" spans="1:3" ht="15" customHeight="1" x14ac:dyDescent="0.2">
      <c r="A1" s="276" t="s">
        <v>100</v>
      </c>
      <c r="B1" s="280"/>
      <c r="C1" s="280"/>
    </row>
    <row r="2" spans="1:3" s="16" customFormat="1" ht="16.25" customHeight="1" x14ac:dyDescent="0.25">
      <c r="A2" s="269" t="s">
        <v>455</v>
      </c>
      <c r="B2" s="270"/>
      <c r="C2" s="270"/>
    </row>
    <row r="3" spans="1:3" s="16" customFormat="1" ht="15" customHeight="1" x14ac:dyDescent="0.25">
      <c r="A3" s="275" t="s">
        <v>105</v>
      </c>
      <c r="B3" s="270"/>
      <c r="C3" s="270"/>
    </row>
    <row r="5" spans="1:3" s="19" customFormat="1" ht="35" customHeight="1" x14ac:dyDescent="0.2">
      <c r="A5" s="222" t="s">
        <v>456</v>
      </c>
      <c r="B5" s="17"/>
      <c r="C5" s="18"/>
    </row>
    <row r="6" spans="1:3" ht="19.25" customHeight="1" thickBot="1" x14ac:dyDescent="0.25">
      <c r="A6" s="20" t="s">
        <v>106</v>
      </c>
      <c r="B6" s="21" t="s">
        <v>107</v>
      </c>
      <c r="C6" s="22" t="s">
        <v>438</v>
      </c>
    </row>
    <row r="7" spans="1:3" ht="35" thickBot="1" x14ac:dyDescent="0.25">
      <c r="A7" s="52" t="s">
        <v>416</v>
      </c>
      <c r="B7" s="53" t="s">
        <v>371</v>
      </c>
      <c r="C7" s="262">
        <v>1076908.75</v>
      </c>
    </row>
    <row r="8" spans="1:3" ht="35" thickBot="1" x14ac:dyDescent="0.25">
      <c r="A8" s="52" t="s">
        <v>415</v>
      </c>
      <c r="B8" s="53" t="s">
        <v>371</v>
      </c>
      <c r="C8" s="262">
        <v>1347827.08</v>
      </c>
    </row>
    <row r="9" spans="1:3" ht="35" thickBot="1" x14ac:dyDescent="0.25">
      <c r="A9" s="52" t="s">
        <v>413</v>
      </c>
      <c r="B9" s="53" t="s">
        <v>414</v>
      </c>
      <c r="C9" s="262">
        <v>1391276</v>
      </c>
    </row>
    <row r="10" spans="1:3" ht="52" thickBot="1" x14ac:dyDescent="0.25">
      <c r="A10" s="52" t="s">
        <v>411</v>
      </c>
      <c r="B10" s="53" t="s">
        <v>412</v>
      </c>
      <c r="C10" s="262">
        <v>1408001.25</v>
      </c>
    </row>
    <row r="11" spans="1:3" ht="52" thickBot="1" x14ac:dyDescent="0.25">
      <c r="A11" s="52" t="s">
        <v>409</v>
      </c>
      <c r="B11" s="53" t="s">
        <v>410</v>
      </c>
      <c r="C11" s="262">
        <v>1590805.63</v>
      </c>
    </row>
    <row r="12" spans="1:3" ht="18" thickBot="1" x14ac:dyDescent="0.25">
      <c r="A12" s="52" t="s">
        <v>407</v>
      </c>
      <c r="B12" s="53" t="s">
        <v>408</v>
      </c>
      <c r="C12" s="262">
        <v>1855400</v>
      </c>
    </row>
    <row r="13" spans="1:3" ht="35" thickBot="1" x14ac:dyDescent="0.25">
      <c r="A13" s="52" t="s">
        <v>108</v>
      </c>
      <c r="B13" s="53" t="s">
        <v>109</v>
      </c>
      <c r="C13" s="262">
        <v>2362344</v>
      </c>
    </row>
    <row r="14" spans="1:3" ht="35" thickBot="1" x14ac:dyDescent="0.25">
      <c r="A14" s="52" t="s">
        <v>315</v>
      </c>
      <c r="B14" s="53" t="s">
        <v>110</v>
      </c>
      <c r="C14" s="262">
        <v>3224932</v>
      </c>
    </row>
    <row r="15" spans="1:3" s="19" customFormat="1" ht="36" customHeight="1" thickBot="1" x14ac:dyDescent="0.25">
      <c r="A15" s="52" t="s">
        <v>457</v>
      </c>
      <c r="B15" s="53" t="s">
        <v>458</v>
      </c>
      <c r="C15" s="262" t="s">
        <v>577</v>
      </c>
    </row>
    <row r="16" spans="1:3" ht="35" thickBot="1" x14ac:dyDescent="0.25">
      <c r="A16" s="52" t="s">
        <v>459</v>
      </c>
      <c r="B16" s="53" t="s">
        <v>536</v>
      </c>
      <c r="C16" s="262" t="s">
        <v>578</v>
      </c>
    </row>
    <row r="17" spans="1:3" x14ac:dyDescent="0.2">
      <c r="A17" s="4"/>
      <c r="B17" s="54"/>
      <c r="C17" s="3"/>
    </row>
    <row r="18" spans="1:3" x14ac:dyDescent="0.2">
      <c r="A18" s="55"/>
      <c r="B18" s="56"/>
      <c r="C18" s="57"/>
    </row>
    <row r="19" spans="1:3" x14ac:dyDescent="0.2">
      <c r="A19" s="84"/>
      <c r="B19" s="84"/>
      <c r="C19" s="85"/>
    </row>
    <row r="20" spans="1:3" x14ac:dyDescent="0.2">
      <c r="A20" s="84"/>
      <c r="B20" s="84"/>
      <c r="C20" s="85"/>
    </row>
    <row r="21" spans="1:3" x14ac:dyDescent="0.2">
      <c r="A21" s="84"/>
      <c r="B21" s="84"/>
      <c r="C21" s="85"/>
    </row>
    <row r="22" spans="1:3" x14ac:dyDescent="0.2">
      <c r="A22" s="84"/>
      <c r="B22" s="84"/>
      <c r="C22" s="85"/>
    </row>
    <row r="23" spans="1:3" x14ac:dyDescent="0.2">
      <c r="A23" s="84"/>
      <c r="B23" s="84"/>
      <c r="C23" s="85"/>
    </row>
    <row r="24" spans="1:3" x14ac:dyDescent="0.2">
      <c r="A24" s="84"/>
      <c r="B24" s="84"/>
      <c r="C24" s="85"/>
    </row>
    <row r="25" spans="1:3" x14ac:dyDescent="0.2">
      <c r="A25" s="84"/>
      <c r="B25" s="84"/>
      <c r="C25" s="85"/>
    </row>
    <row r="26" spans="1:3" x14ac:dyDescent="0.2">
      <c r="A26" s="84"/>
      <c r="B26" s="84"/>
      <c r="C26" s="85"/>
    </row>
    <row r="27" spans="1:3" x14ac:dyDescent="0.2">
      <c r="A27" s="84"/>
      <c r="B27" s="84"/>
      <c r="C27" s="85"/>
    </row>
    <row r="28" spans="1:3" x14ac:dyDescent="0.2">
      <c r="A28" s="84"/>
      <c r="B28" s="84"/>
      <c r="C28" s="85"/>
    </row>
    <row r="29" spans="1:3" x14ac:dyDescent="0.2">
      <c r="A29" s="84"/>
      <c r="B29" s="84"/>
      <c r="C29" s="85"/>
    </row>
    <row r="30" spans="1:3" x14ac:dyDescent="0.2">
      <c r="A30" s="84"/>
      <c r="B30" s="84"/>
      <c r="C30" s="85"/>
    </row>
    <row r="31" spans="1:3" x14ac:dyDescent="0.2">
      <c r="A31" s="84"/>
      <c r="B31" s="84"/>
      <c r="C31" s="85"/>
    </row>
    <row r="32" spans="1:3" x14ac:dyDescent="0.2">
      <c r="A32" s="84"/>
      <c r="B32" s="84"/>
      <c r="C32" s="85"/>
    </row>
    <row r="33" spans="1:3" x14ac:dyDescent="0.2">
      <c r="A33" s="84"/>
      <c r="B33" s="84"/>
      <c r="C33" s="85"/>
    </row>
    <row r="34" spans="1:3" x14ac:dyDescent="0.2">
      <c r="A34" s="84"/>
      <c r="B34" s="84"/>
      <c r="C34" s="85"/>
    </row>
    <row r="35" spans="1:3" x14ac:dyDescent="0.2">
      <c r="A35" s="84"/>
      <c r="B35" s="84"/>
      <c r="C35" s="85"/>
    </row>
    <row r="36" spans="1:3" x14ac:dyDescent="0.2">
      <c r="A36" s="84"/>
      <c r="B36" s="84"/>
      <c r="C36" s="85"/>
    </row>
    <row r="37" spans="1:3" x14ac:dyDescent="0.2">
      <c r="A37" s="84"/>
      <c r="B37" s="84"/>
      <c r="C37" s="85"/>
    </row>
  </sheetData>
  <mergeCells count="3">
    <mergeCell ref="A1:C1"/>
    <mergeCell ref="A2:C2"/>
    <mergeCell ref="A3:C3"/>
  </mergeCells>
  <hyperlinks>
    <hyperlink ref="A1:C1" location="Index!A1" display="Zurück zum Index" xr:uid="{EFF81DA4-CA82-3A41-829E-4B7E612C2DD3}"/>
    <hyperlink ref="A3" location="'mfhd-forschungsfoerderung-eu'!A1" tooltip="Gehe zu mfhd-forschungsfoerderung-eu" display="Forschungsförderung der EU" xr:uid="{F3D3A843-0628-4BEE-8DD8-5912C5CA1B78}"/>
  </hyperlinks>
  <pageMargins left="0.7" right="0.7" top="0.75" bottom="0.75" header="0.3" footer="0.3"/>
  <pageSetup paperSize="9" fitToHeight="0"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43826-5155-204C-AF5C-CD03874016F0}">
  <sheetPr>
    <pageSetUpPr fitToPage="1"/>
  </sheetPr>
  <dimension ref="A1:M15"/>
  <sheetViews>
    <sheetView showGridLines="0" zoomScaleNormal="100" workbookViewId="0">
      <selection activeCell="A6" sqref="A6:D15"/>
    </sheetView>
  </sheetViews>
  <sheetFormatPr baseColWidth="10" defaultColWidth="11.5" defaultRowHeight="16" x14ac:dyDescent="0.2"/>
  <cols>
    <col min="1" max="1" width="85.5" style="15" customWidth="1" collapsed="1"/>
    <col min="2" max="3" width="28.5" style="14" customWidth="1" collapsed="1"/>
    <col min="4" max="4" width="21.1640625" style="14" customWidth="1" collapsed="1"/>
    <col min="5" max="5" width="18.1640625" style="14" customWidth="1" collapsed="1"/>
    <col min="6" max="13" width="14.33203125" style="14" customWidth="1" collapsed="1"/>
    <col min="14" max="256" width="11.5" style="15" collapsed="1"/>
    <col min="257" max="257" width="57.1640625" style="15" customWidth="1" collapsed="1"/>
    <col min="258" max="269" width="14.33203125" style="15" customWidth="1" collapsed="1"/>
    <col min="270" max="512" width="11.5" style="15" collapsed="1"/>
    <col min="513" max="513" width="57.1640625" style="15" customWidth="1" collapsed="1"/>
    <col min="514" max="525" width="14.33203125" style="15" customWidth="1" collapsed="1"/>
    <col min="526" max="768" width="11.5" style="15" collapsed="1"/>
    <col min="769" max="769" width="57.1640625" style="15" customWidth="1" collapsed="1"/>
    <col min="770" max="781" width="14.33203125" style="15" customWidth="1" collapsed="1"/>
    <col min="782" max="1024" width="11.5" style="15" collapsed="1"/>
    <col min="1025" max="1025" width="57.1640625" style="15" customWidth="1" collapsed="1"/>
    <col min="1026" max="1037" width="14.33203125" style="15" customWidth="1" collapsed="1"/>
    <col min="1038" max="1280" width="11.5" style="15" collapsed="1"/>
    <col min="1281" max="1281" width="57.1640625" style="15" customWidth="1" collapsed="1"/>
    <col min="1282" max="1293" width="14.33203125" style="15" customWidth="1" collapsed="1"/>
    <col min="1294" max="1536" width="11.5" style="15" collapsed="1"/>
    <col min="1537" max="1537" width="57.1640625" style="15" customWidth="1" collapsed="1"/>
    <col min="1538" max="1549" width="14.33203125" style="15" customWidth="1" collapsed="1"/>
    <col min="1550" max="1792" width="11.5" style="15" collapsed="1"/>
    <col min="1793" max="1793" width="57.1640625" style="15" customWidth="1" collapsed="1"/>
    <col min="1794" max="1805" width="14.33203125" style="15" customWidth="1" collapsed="1"/>
    <col min="1806" max="2048" width="11.5" style="15" collapsed="1"/>
    <col min="2049" max="2049" width="57.1640625" style="15" customWidth="1" collapsed="1"/>
    <col min="2050" max="2061" width="14.33203125" style="15" customWidth="1" collapsed="1"/>
    <col min="2062" max="2304" width="11.5" style="15" collapsed="1"/>
    <col min="2305" max="2305" width="57.1640625" style="15" customWidth="1" collapsed="1"/>
    <col min="2306" max="2317" width="14.33203125" style="15" customWidth="1" collapsed="1"/>
    <col min="2318" max="2560" width="11.5" style="15" collapsed="1"/>
    <col min="2561" max="2561" width="57.1640625" style="15" customWidth="1" collapsed="1"/>
    <col min="2562" max="2573" width="14.33203125" style="15" customWidth="1" collapsed="1"/>
    <col min="2574" max="2816" width="11.5" style="15" collapsed="1"/>
    <col min="2817" max="2817" width="57.1640625" style="15" customWidth="1" collapsed="1"/>
    <col min="2818" max="2829" width="14.33203125" style="15" customWidth="1" collapsed="1"/>
    <col min="2830" max="3072" width="11.5" style="15" collapsed="1"/>
    <col min="3073" max="3073" width="57.1640625" style="15" customWidth="1" collapsed="1"/>
    <col min="3074" max="3085" width="14.33203125" style="15" customWidth="1" collapsed="1"/>
    <col min="3086" max="3328" width="11.5" style="15" collapsed="1"/>
    <col min="3329" max="3329" width="57.1640625" style="15" customWidth="1" collapsed="1"/>
    <col min="3330" max="3341" width="14.33203125" style="15" customWidth="1" collapsed="1"/>
    <col min="3342" max="3584" width="11.5" style="15" collapsed="1"/>
    <col min="3585" max="3585" width="57.1640625" style="15" customWidth="1" collapsed="1"/>
    <col min="3586" max="3597" width="14.33203125" style="15" customWidth="1" collapsed="1"/>
    <col min="3598" max="3840" width="11.5" style="15" collapsed="1"/>
    <col min="3841" max="3841" width="57.1640625" style="15" customWidth="1" collapsed="1"/>
    <col min="3842" max="3853" width="14.33203125" style="15" customWidth="1" collapsed="1"/>
    <col min="3854" max="4096" width="11.5" style="15" collapsed="1"/>
    <col min="4097" max="4097" width="57.1640625" style="15" customWidth="1" collapsed="1"/>
    <col min="4098" max="4109" width="14.33203125" style="15" customWidth="1" collapsed="1"/>
    <col min="4110" max="4352" width="11.5" style="15" collapsed="1"/>
    <col min="4353" max="4353" width="57.1640625" style="15" customWidth="1" collapsed="1"/>
    <col min="4354" max="4365" width="14.33203125" style="15" customWidth="1" collapsed="1"/>
    <col min="4366" max="4608" width="11.5" style="15" collapsed="1"/>
    <col min="4609" max="4609" width="57.1640625" style="15" customWidth="1" collapsed="1"/>
    <col min="4610" max="4621" width="14.33203125" style="15" customWidth="1" collapsed="1"/>
    <col min="4622" max="4864" width="11.5" style="15" collapsed="1"/>
    <col min="4865" max="4865" width="57.1640625" style="15" customWidth="1" collapsed="1"/>
    <col min="4866" max="4877" width="14.33203125" style="15" customWidth="1" collapsed="1"/>
    <col min="4878" max="5120" width="11.5" style="15" collapsed="1"/>
    <col min="5121" max="5121" width="57.1640625" style="15" customWidth="1" collapsed="1"/>
    <col min="5122" max="5133" width="14.33203125" style="15" customWidth="1" collapsed="1"/>
    <col min="5134" max="5376" width="11.5" style="15" collapsed="1"/>
    <col min="5377" max="5377" width="57.1640625" style="15" customWidth="1" collapsed="1"/>
    <col min="5378" max="5389" width="14.33203125" style="15" customWidth="1" collapsed="1"/>
    <col min="5390" max="5632" width="11.5" style="15" collapsed="1"/>
    <col min="5633" max="5633" width="57.1640625" style="15" customWidth="1" collapsed="1"/>
    <col min="5634" max="5645" width="14.33203125" style="15" customWidth="1" collapsed="1"/>
    <col min="5646" max="5888" width="11.5" style="15" collapsed="1"/>
    <col min="5889" max="5889" width="57.1640625" style="15" customWidth="1" collapsed="1"/>
    <col min="5890" max="5901" width="14.33203125" style="15" customWidth="1" collapsed="1"/>
    <col min="5902" max="6144" width="11.5" style="15" collapsed="1"/>
    <col min="6145" max="6145" width="57.1640625" style="15" customWidth="1" collapsed="1"/>
    <col min="6146" max="6157" width="14.33203125" style="15" customWidth="1" collapsed="1"/>
    <col min="6158" max="6400" width="11.5" style="15" collapsed="1"/>
    <col min="6401" max="6401" width="57.1640625" style="15" customWidth="1" collapsed="1"/>
    <col min="6402" max="6413" width="14.33203125" style="15" customWidth="1" collapsed="1"/>
    <col min="6414" max="6656" width="11.5" style="15" collapsed="1"/>
    <col min="6657" max="6657" width="57.1640625" style="15" customWidth="1" collapsed="1"/>
    <col min="6658" max="6669" width="14.33203125" style="15" customWidth="1" collapsed="1"/>
    <col min="6670" max="6912" width="11.5" style="15" collapsed="1"/>
    <col min="6913" max="6913" width="57.1640625" style="15" customWidth="1" collapsed="1"/>
    <col min="6914" max="6925" width="14.33203125" style="15" customWidth="1" collapsed="1"/>
    <col min="6926" max="7168" width="11.5" style="15" collapsed="1"/>
    <col min="7169" max="7169" width="57.1640625" style="15" customWidth="1" collapsed="1"/>
    <col min="7170" max="7181" width="14.33203125" style="15" customWidth="1" collapsed="1"/>
    <col min="7182" max="7424" width="11.5" style="15" collapsed="1"/>
    <col min="7425" max="7425" width="57.1640625" style="15" customWidth="1" collapsed="1"/>
    <col min="7426" max="7437" width="14.33203125" style="15" customWidth="1" collapsed="1"/>
    <col min="7438" max="7680" width="11.5" style="15" collapsed="1"/>
    <col min="7681" max="7681" width="57.1640625" style="15" customWidth="1" collapsed="1"/>
    <col min="7682" max="7693" width="14.33203125" style="15" customWidth="1" collapsed="1"/>
    <col min="7694" max="7936" width="11.5" style="15" collapsed="1"/>
    <col min="7937" max="7937" width="57.1640625" style="15" customWidth="1" collapsed="1"/>
    <col min="7938" max="7949" width="14.33203125" style="15" customWidth="1" collapsed="1"/>
    <col min="7950" max="8192" width="11.5" style="15" collapsed="1"/>
    <col min="8193" max="8193" width="57.1640625" style="15" customWidth="1" collapsed="1"/>
    <col min="8194" max="8205" width="14.33203125" style="15" customWidth="1" collapsed="1"/>
    <col min="8206" max="8448" width="11.5" style="15" collapsed="1"/>
    <col min="8449" max="8449" width="57.1640625" style="15" customWidth="1" collapsed="1"/>
    <col min="8450" max="8461" width="14.33203125" style="15" customWidth="1" collapsed="1"/>
    <col min="8462" max="8704" width="11.5" style="15" collapsed="1"/>
    <col min="8705" max="8705" width="57.1640625" style="15" customWidth="1" collapsed="1"/>
    <col min="8706" max="8717" width="14.33203125" style="15" customWidth="1" collapsed="1"/>
    <col min="8718" max="8960" width="11.5" style="15" collapsed="1"/>
    <col min="8961" max="8961" width="57.1640625" style="15" customWidth="1" collapsed="1"/>
    <col min="8962" max="8973" width="14.33203125" style="15" customWidth="1" collapsed="1"/>
    <col min="8974" max="9216" width="11.5" style="15" collapsed="1"/>
    <col min="9217" max="9217" width="57.1640625" style="15" customWidth="1" collapsed="1"/>
    <col min="9218" max="9229" width="14.33203125" style="15" customWidth="1" collapsed="1"/>
    <col min="9230" max="9472" width="11.5" style="15" collapsed="1"/>
    <col min="9473" max="9473" width="57.1640625" style="15" customWidth="1" collapsed="1"/>
    <col min="9474" max="9485" width="14.33203125" style="15" customWidth="1" collapsed="1"/>
    <col min="9486" max="9728" width="11.5" style="15" collapsed="1"/>
    <col min="9729" max="9729" width="57.1640625" style="15" customWidth="1" collapsed="1"/>
    <col min="9730" max="9741" width="14.33203125" style="15" customWidth="1" collapsed="1"/>
    <col min="9742" max="9984" width="11.5" style="15" collapsed="1"/>
    <col min="9985" max="9985" width="57.1640625" style="15" customWidth="1" collapsed="1"/>
    <col min="9986" max="9997" width="14.33203125" style="15" customWidth="1" collapsed="1"/>
    <col min="9998" max="10240" width="11.5" style="15" collapsed="1"/>
    <col min="10241" max="10241" width="57.1640625" style="15" customWidth="1" collapsed="1"/>
    <col min="10242" max="10253" width="14.33203125" style="15" customWidth="1" collapsed="1"/>
    <col min="10254" max="10496" width="11.5" style="15" collapsed="1"/>
    <col min="10497" max="10497" width="57.1640625" style="15" customWidth="1" collapsed="1"/>
    <col min="10498" max="10509" width="14.33203125" style="15" customWidth="1" collapsed="1"/>
    <col min="10510" max="10752" width="11.5" style="15" collapsed="1"/>
    <col min="10753" max="10753" width="57.1640625" style="15" customWidth="1" collapsed="1"/>
    <col min="10754" max="10765" width="14.33203125" style="15" customWidth="1" collapsed="1"/>
    <col min="10766" max="11008" width="11.5" style="15" collapsed="1"/>
    <col min="11009" max="11009" width="57.1640625" style="15" customWidth="1" collapsed="1"/>
    <col min="11010" max="11021" width="14.33203125" style="15" customWidth="1" collapsed="1"/>
    <col min="11022" max="11264" width="11.5" style="15" collapsed="1"/>
    <col min="11265" max="11265" width="57.1640625" style="15" customWidth="1" collapsed="1"/>
    <col min="11266" max="11277" width="14.33203125" style="15" customWidth="1" collapsed="1"/>
    <col min="11278" max="11520" width="11.5" style="15" collapsed="1"/>
    <col min="11521" max="11521" width="57.1640625" style="15" customWidth="1" collapsed="1"/>
    <col min="11522" max="11533" width="14.33203125" style="15" customWidth="1" collapsed="1"/>
    <col min="11534" max="11776" width="11.5" style="15" collapsed="1"/>
    <col min="11777" max="11777" width="57.1640625" style="15" customWidth="1" collapsed="1"/>
    <col min="11778" max="11789" width="14.33203125" style="15" customWidth="1" collapsed="1"/>
    <col min="11790" max="12032" width="11.5" style="15" collapsed="1"/>
    <col min="12033" max="12033" width="57.1640625" style="15" customWidth="1" collapsed="1"/>
    <col min="12034" max="12045" width="14.33203125" style="15" customWidth="1" collapsed="1"/>
    <col min="12046" max="12288" width="11.5" style="15" collapsed="1"/>
    <col min="12289" max="12289" width="57.1640625" style="15" customWidth="1" collapsed="1"/>
    <col min="12290" max="12301" width="14.33203125" style="15" customWidth="1" collapsed="1"/>
    <col min="12302" max="12544" width="11.5" style="15" collapsed="1"/>
    <col min="12545" max="12545" width="57.1640625" style="15" customWidth="1" collapsed="1"/>
    <col min="12546" max="12557" width="14.33203125" style="15" customWidth="1" collapsed="1"/>
    <col min="12558" max="12800" width="11.5" style="15" collapsed="1"/>
    <col min="12801" max="12801" width="57.1640625" style="15" customWidth="1" collapsed="1"/>
    <col min="12802" max="12813" width="14.33203125" style="15" customWidth="1" collapsed="1"/>
    <col min="12814" max="13056" width="11.5" style="15" collapsed="1"/>
    <col min="13057" max="13057" width="57.1640625" style="15" customWidth="1" collapsed="1"/>
    <col min="13058" max="13069" width="14.33203125" style="15" customWidth="1" collapsed="1"/>
    <col min="13070" max="13312" width="11.5" style="15" collapsed="1"/>
    <col min="13313" max="13313" width="57.1640625" style="15" customWidth="1" collapsed="1"/>
    <col min="13314" max="13325" width="14.33203125" style="15" customWidth="1" collapsed="1"/>
    <col min="13326" max="13568" width="11.5" style="15" collapsed="1"/>
    <col min="13569" max="13569" width="57.1640625" style="15" customWidth="1" collapsed="1"/>
    <col min="13570" max="13581" width="14.33203125" style="15" customWidth="1" collapsed="1"/>
    <col min="13582" max="13824" width="11.5" style="15" collapsed="1"/>
    <col min="13825" max="13825" width="57.1640625" style="15" customWidth="1" collapsed="1"/>
    <col min="13826" max="13837" width="14.33203125" style="15" customWidth="1" collapsed="1"/>
    <col min="13838" max="14080" width="11.5" style="15" collapsed="1"/>
    <col min="14081" max="14081" width="57.1640625" style="15" customWidth="1" collapsed="1"/>
    <col min="14082" max="14093" width="14.33203125" style="15" customWidth="1" collapsed="1"/>
    <col min="14094" max="14336" width="11.5" style="15" collapsed="1"/>
    <col min="14337" max="14337" width="57.1640625" style="15" customWidth="1" collapsed="1"/>
    <col min="14338" max="14349" width="14.33203125" style="15" customWidth="1" collapsed="1"/>
    <col min="14350" max="14592" width="11.5" style="15" collapsed="1"/>
    <col min="14593" max="14593" width="57.1640625" style="15" customWidth="1" collapsed="1"/>
    <col min="14594" max="14605" width="14.33203125" style="15" customWidth="1" collapsed="1"/>
    <col min="14606" max="14848" width="11.5" style="15" collapsed="1"/>
    <col min="14849" max="14849" width="57.1640625" style="15" customWidth="1" collapsed="1"/>
    <col min="14850" max="14861" width="14.33203125" style="15" customWidth="1" collapsed="1"/>
    <col min="14862" max="15104" width="11.5" style="15" collapsed="1"/>
    <col min="15105" max="15105" width="57.1640625" style="15" customWidth="1" collapsed="1"/>
    <col min="15106" max="15117" width="14.33203125" style="15" customWidth="1" collapsed="1"/>
    <col min="15118" max="15360" width="11.5" style="15" collapsed="1"/>
    <col min="15361" max="15361" width="57.1640625" style="15" customWidth="1" collapsed="1"/>
    <col min="15362" max="15373" width="14.33203125" style="15" customWidth="1" collapsed="1"/>
    <col min="15374" max="15616" width="11.5" style="15" collapsed="1"/>
    <col min="15617" max="15617" width="57.1640625" style="15" customWidth="1" collapsed="1"/>
    <col min="15618" max="15629" width="14.33203125" style="15" customWidth="1" collapsed="1"/>
    <col min="15630" max="15872" width="11.5" style="15" collapsed="1"/>
    <col min="15873" max="15873" width="57.1640625" style="15" customWidth="1" collapsed="1"/>
    <col min="15874" max="15885" width="14.33203125" style="15" customWidth="1" collapsed="1"/>
    <col min="15886" max="16128" width="11.5" style="15" collapsed="1"/>
    <col min="16129" max="16129" width="57.1640625" style="15" customWidth="1" collapsed="1"/>
    <col min="16130" max="16141" width="14.33203125" style="15" customWidth="1" collapsed="1"/>
    <col min="16142" max="16384" width="11.5" style="15" collapsed="1"/>
  </cols>
  <sheetData>
    <row r="1" spans="1:5" ht="15" customHeight="1" x14ac:dyDescent="0.2">
      <c r="A1" s="282" t="s">
        <v>100</v>
      </c>
      <c r="B1" s="282"/>
      <c r="C1" s="282"/>
      <c r="D1" s="282"/>
    </row>
    <row r="2" spans="1:5" s="16" customFormat="1" ht="16.25" customHeight="1" x14ac:dyDescent="0.25">
      <c r="A2" s="269" t="s">
        <v>455</v>
      </c>
      <c r="B2" s="270"/>
      <c r="C2" s="270"/>
      <c r="D2" s="270"/>
    </row>
    <row r="3" spans="1:5" ht="15" customHeight="1" x14ac:dyDescent="0.2">
      <c r="A3" s="275" t="s">
        <v>460</v>
      </c>
      <c r="B3" s="270"/>
      <c r="C3" s="270"/>
      <c r="D3" s="270"/>
    </row>
    <row r="5" spans="1:5" ht="19.25" customHeight="1" thickBot="1" x14ac:dyDescent="0.25">
      <c r="A5" s="20" t="s">
        <v>106</v>
      </c>
      <c r="B5" s="21" t="s">
        <v>111</v>
      </c>
      <c r="C5" s="21" t="s">
        <v>112</v>
      </c>
      <c r="D5" s="22" t="s">
        <v>438</v>
      </c>
    </row>
    <row r="6" spans="1:5" ht="18" thickBot="1" x14ac:dyDescent="0.25">
      <c r="A6" s="53" t="s">
        <v>461</v>
      </c>
      <c r="B6" s="53" t="s">
        <v>156</v>
      </c>
      <c r="C6" s="53" t="s">
        <v>462</v>
      </c>
      <c r="D6" s="263" t="s">
        <v>579</v>
      </c>
    </row>
    <row r="7" spans="1:5" ht="35" thickBot="1" x14ac:dyDescent="0.25">
      <c r="A7" s="53" t="s">
        <v>417</v>
      </c>
      <c r="B7" s="53" t="s">
        <v>371</v>
      </c>
      <c r="C7" s="53" t="s">
        <v>114</v>
      </c>
      <c r="D7" s="263">
        <v>1999788</v>
      </c>
    </row>
    <row r="8" spans="1:5" ht="18" thickBot="1" x14ac:dyDescent="0.25">
      <c r="A8" s="53" t="s">
        <v>113</v>
      </c>
      <c r="B8" s="53" t="s">
        <v>569</v>
      </c>
      <c r="C8" s="53" t="s">
        <v>114</v>
      </c>
      <c r="D8" s="263">
        <v>1945250</v>
      </c>
      <c r="E8" s="229"/>
    </row>
    <row r="9" spans="1:5" ht="35" thickBot="1" x14ac:dyDescent="0.25">
      <c r="A9" s="53" t="s">
        <v>115</v>
      </c>
      <c r="B9" s="53" t="s">
        <v>116</v>
      </c>
      <c r="C9" s="53" t="s">
        <v>114</v>
      </c>
      <c r="D9" s="263">
        <v>1902500</v>
      </c>
    </row>
    <row r="10" spans="1:5" ht="18" thickBot="1" x14ac:dyDescent="0.25">
      <c r="A10" s="53" t="s">
        <v>463</v>
      </c>
      <c r="B10" s="53" t="s">
        <v>569</v>
      </c>
      <c r="C10" s="53" t="s">
        <v>464</v>
      </c>
      <c r="D10" s="263" t="s">
        <v>580</v>
      </c>
      <c r="E10" s="229"/>
    </row>
    <row r="11" spans="1:5" ht="18" thickBot="1" x14ac:dyDescent="0.25">
      <c r="A11" s="53" t="s">
        <v>316</v>
      </c>
      <c r="B11" s="53" t="s">
        <v>317</v>
      </c>
      <c r="C11" s="53" t="s">
        <v>117</v>
      </c>
      <c r="D11" s="263">
        <v>1499581</v>
      </c>
    </row>
    <row r="12" spans="1:5" ht="35" thickBot="1" x14ac:dyDescent="0.25">
      <c r="A12" s="53" t="s">
        <v>118</v>
      </c>
      <c r="B12" s="53" t="s">
        <v>570</v>
      </c>
      <c r="C12" s="53" t="s">
        <v>117</v>
      </c>
      <c r="D12" s="263">
        <v>1500000</v>
      </c>
      <c r="E12" s="229"/>
    </row>
    <row r="13" spans="1:5" ht="35" thickBot="1" x14ac:dyDescent="0.25">
      <c r="A13" s="53" t="s">
        <v>418</v>
      </c>
      <c r="B13" s="53" t="s">
        <v>419</v>
      </c>
      <c r="C13" s="53" t="s">
        <v>117</v>
      </c>
      <c r="D13" s="263">
        <v>1498475</v>
      </c>
    </row>
    <row r="14" spans="1:5" ht="35" thickBot="1" x14ac:dyDescent="0.25">
      <c r="A14" s="53" t="s">
        <v>465</v>
      </c>
      <c r="B14" s="53" t="s">
        <v>466</v>
      </c>
      <c r="C14" s="53" t="s">
        <v>117</v>
      </c>
      <c r="D14" s="263" t="s">
        <v>581</v>
      </c>
    </row>
    <row r="15" spans="1:5" ht="35" thickBot="1" x14ac:dyDescent="0.25">
      <c r="A15" s="53" t="s">
        <v>467</v>
      </c>
      <c r="B15" s="53" t="s">
        <v>468</v>
      </c>
      <c r="C15" s="53" t="s">
        <v>117</v>
      </c>
      <c r="D15" s="263" t="s">
        <v>582</v>
      </c>
    </row>
  </sheetData>
  <mergeCells count="3">
    <mergeCell ref="A1:D1"/>
    <mergeCell ref="A2:D2"/>
    <mergeCell ref="A3:D3"/>
  </mergeCells>
  <hyperlinks>
    <hyperlink ref="A1:D1" location="Index!A1" display="Zurück zum Index" xr:uid="{2E8D2F7A-6596-3147-80DE-24AFF6BA7D65}"/>
    <hyperlink ref="A3" location="'mfhd-erc-grants'!A1" tooltip="Gehe zu mfhd-erc-grants" display="In 2019 laufende ERC-Grants" xr:uid="{5E72A72B-B9A0-4E96-967F-6F7AC97B194E}"/>
  </hyperlinks>
  <pageMargins left="0.7" right="0.7" top="0.75" bottom="0.75" header="0.3" footer="0.3"/>
  <pageSetup paperSize="9" fitToHeight="0"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38147-7171-8448-958E-295941BFE9F6}">
  <sheetPr>
    <pageSetUpPr fitToPage="1"/>
  </sheetPr>
  <dimension ref="A1:XEL46"/>
  <sheetViews>
    <sheetView showGridLines="0" zoomScaleNormal="100" workbookViewId="0">
      <selection activeCell="A6" sqref="A6:C29"/>
    </sheetView>
  </sheetViews>
  <sheetFormatPr baseColWidth="10" defaultColWidth="11.5" defaultRowHeight="16" x14ac:dyDescent="0.2"/>
  <cols>
    <col min="1" max="1" width="75.6640625" style="15" customWidth="1" collapsed="1"/>
    <col min="2" max="2" width="34.33203125" style="15" customWidth="1" collapsed="1"/>
    <col min="3" max="3" width="19.6640625" style="14" customWidth="1" collapsed="1"/>
    <col min="4" max="237" width="11.5" style="15" collapsed="1"/>
    <col min="238" max="238" width="57.1640625" style="15" customWidth="1" collapsed="1"/>
    <col min="239" max="250" width="14.33203125" style="15" customWidth="1" collapsed="1"/>
    <col min="251" max="493" width="11.5" style="15" collapsed="1"/>
    <col min="494" max="494" width="57.1640625" style="15" customWidth="1" collapsed="1"/>
    <col min="495" max="506" width="14.33203125" style="15" customWidth="1" collapsed="1"/>
    <col min="507" max="749" width="11.5" style="15" collapsed="1"/>
    <col min="750" max="750" width="57.1640625" style="15" customWidth="1" collapsed="1"/>
    <col min="751" max="762" width="14.33203125" style="15" customWidth="1" collapsed="1"/>
    <col min="763" max="1005" width="11.5" style="15" collapsed="1"/>
    <col min="1006" max="1006" width="57.1640625" style="15" customWidth="1" collapsed="1"/>
    <col min="1007" max="1018" width="14.33203125" style="15" customWidth="1" collapsed="1"/>
    <col min="1019" max="1261" width="11.5" style="15" collapsed="1"/>
    <col min="1262" max="1262" width="57.1640625" style="15" customWidth="1" collapsed="1"/>
    <col min="1263" max="1274" width="14.33203125" style="15" customWidth="1" collapsed="1"/>
    <col min="1275" max="1517" width="11.5" style="15" collapsed="1"/>
    <col min="1518" max="1518" width="57.1640625" style="15" customWidth="1" collapsed="1"/>
    <col min="1519" max="1530" width="14.33203125" style="15" customWidth="1" collapsed="1"/>
    <col min="1531" max="1773" width="11.5" style="15" collapsed="1"/>
    <col min="1774" max="1774" width="57.1640625" style="15" customWidth="1" collapsed="1"/>
    <col min="1775" max="1786" width="14.33203125" style="15" customWidth="1" collapsed="1"/>
    <col min="1787" max="2029" width="11.5" style="15" collapsed="1"/>
    <col min="2030" max="2030" width="57.1640625" style="15" customWidth="1" collapsed="1"/>
    <col min="2031" max="2042" width="14.33203125" style="15" customWidth="1" collapsed="1"/>
    <col min="2043" max="2285" width="11.5" style="15" collapsed="1"/>
    <col min="2286" max="2286" width="57.1640625" style="15" customWidth="1" collapsed="1"/>
    <col min="2287" max="2298" width="14.33203125" style="15" customWidth="1" collapsed="1"/>
    <col min="2299" max="2541" width="11.5" style="15" collapsed="1"/>
    <col min="2542" max="2542" width="57.1640625" style="15" customWidth="1" collapsed="1"/>
    <col min="2543" max="2554" width="14.33203125" style="15" customWidth="1" collapsed="1"/>
    <col min="2555" max="2797" width="11.5" style="15" collapsed="1"/>
    <col min="2798" max="2798" width="57.1640625" style="15" customWidth="1" collapsed="1"/>
    <col min="2799" max="2810" width="14.33203125" style="15" customWidth="1" collapsed="1"/>
    <col min="2811" max="3053" width="11.5" style="15" collapsed="1"/>
    <col min="3054" max="3054" width="57.1640625" style="15" customWidth="1" collapsed="1"/>
    <col min="3055" max="3066" width="14.33203125" style="15" customWidth="1" collapsed="1"/>
    <col min="3067" max="3309" width="11.5" style="15" collapsed="1"/>
    <col min="3310" max="3310" width="57.1640625" style="15" customWidth="1" collapsed="1"/>
    <col min="3311" max="3322" width="14.33203125" style="15" customWidth="1" collapsed="1"/>
    <col min="3323" max="3565" width="11.5" style="15" collapsed="1"/>
    <col min="3566" max="3566" width="57.1640625" style="15" customWidth="1" collapsed="1"/>
    <col min="3567" max="3578" width="14.33203125" style="15" customWidth="1" collapsed="1"/>
    <col min="3579" max="3821" width="11.5" style="15" collapsed="1"/>
    <col min="3822" max="3822" width="57.1640625" style="15" customWidth="1" collapsed="1"/>
    <col min="3823" max="3834" width="14.33203125" style="15" customWidth="1" collapsed="1"/>
    <col min="3835" max="4077" width="11.5" style="15" collapsed="1"/>
    <col min="4078" max="4078" width="57.1640625" style="15" customWidth="1" collapsed="1"/>
    <col min="4079" max="4090" width="14.33203125" style="15" customWidth="1" collapsed="1"/>
    <col min="4091" max="4333" width="11.5" style="15" collapsed="1"/>
    <col min="4334" max="4334" width="57.1640625" style="15" customWidth="1" collapsed="1"/>
    <col min="4335" max="4346" width="14.33203125" style="15" customWidth="1" collapsed="1"/>
    <col min="4347" max="4589" width="11.5" style="15" collapsed="1"/>
    <col min="4590" max="4590" width="57.1640625" style="15" customWidth="1" collapsed="1"/>
    <col min="4591" max="4602" width="14.33203125" style="15" customWidth="1" collapsed="1"/>
    <col min="4603" max="4845" width="11.5" style="15" collapsed="1"/>
    <col min="4846" max="4846" width="57.1640625" style="15" customWidth="1" collapsed="1"/>
    <col min="4847" max="4858" width="14.33203125" style="15" customWidth="1" collapsed="1"/>
    <col min="4859" max="5101" width="11.5" style="15" collapsed="1"/>
    <col min="5102" max="5102" width="57.1640625" style="15" customWidth="1" collapsed="1"/>
    <col min="5103" max="5114" width="14.33203125" style="15" customWidth="1" collapsed="1"/>
    <col min="5115" max="5357" width="11.5" style="15" collapsed="1"/>
    <col min="5358" max="5358" width="57.1640625" style="15" customWidth="1" collapsed="1"/>
    <col min="5359" max="5370" width="14.33203125" style="15" customWidth="1" collapsed="1"/>
    <col min="5371" max="5613" width="11.5" style="15" collapsed="1"/>
    <col min="5614" max="5614" width="57.1640625" style="15" customWidth="1" collapsed="1"/>
    <col min="5615" max="5626" width="14.33203125" style="15" customWidth="1" collapsed="1"/>
    <col min="5627" max="5869" width="11.5" style="15" collapsed="1"/>
    <col min="5870" max="5870" width="57.1640625" style="15" customWidth="1" collapsed="1"/>
    <col min="5871" max="5882" width="14.33203125" style="15" customWidth="1" collapsed="1"/>
    <col min="5883" max="6125" width="11.5" style="15" collapsed="1"/>
    <col min="6126" max="6126" width="57.1640625" style="15" customWidth="1" collapsed="1"/>
    <col min="6127" max="6138" width="14.33203125" style="15" customWidth="1" collapsed="1"/>
    <col min="6139" max="6381" width="11.5" style="15" collapsed="1"/>
    <col min="6382" max="6382" width="57.1640625" style="15" customWidth="1" collapsed="1"/>
    <col min="6383" max="6394" width="14.33203125" style="15" customWidth="1" collapsed="1"/>
    <col min="6395" max="6637" width="11.5" style="15" collapsed="1"/>
    <col min="6638" max="6638" width="57.1640625" style="15" customWidth="1" collapsed="1"/>
    <col min="6639" max="6650" width="14.33203125" style="15" customWidth="1" collapsed="1"/>
    <col min="6651" max="6893" width="11.5" style="15" collapsed="1"/>
    <col min="6894" max="6894" width="57.1640625" style="15" customWidth="1" collapsed="1"/>
    <col min="6895" max="6906" width="14.33203125" style="15" customWidth="1" collapsed="1"/>
    <col min="6907" max="7149" width="11.5" style="15" collapsed="1"/>
    <col min="7150" max="7150" width="57.1640625" style="15" customWidth="1" collapsed="1"/>
    <col min="7151" max="7162" width="14.33203125" style="15" customWidth="1" collapsed="1"/>
    <col min="7163" max="7405" width="11.5" style="15" collapsed="1"/>
    <col min="7406" max="7406" width="57.1640625" style="15" customWidth="1" collapsed="1"/>
    <col min="7407" max="7418" width="14.33203125" style="15" customWidth="1" collapsed="1"/>
    <col min="7419" max="7661" width="11.5" style="15" collapsed="1"/>
    <col min="7662" max="7662" width="57.1640625" style="15" customWidth="1" collapsed="1"/>
    <col min="7663" max="7674" width="14.33203125" style="15" customWidth="1" collapsed="1"/>
    <col min="7675" max="7917" width="11.5" style="15" collapsed="1"/>
    <col min="7918" max="7918" width="57.1640625" style="15" customWidth="1" collapsed="1"/>
    <col min="7919" max="7930" width="14.33203125" style="15" customWidth="1" collapsed="1"/>
    <col min="7931" max="8173" width="11.5" style="15" collapsed="1"/>
    <col min="8174" max="8174" width="57.1640625" style="15" customWidth="1" collapsed="1"/>
    <col min="8175" max="8186" width="14.33203125" style="15" customWidth="1" collapsed="1"/>
    <col min="8187" max="8429" width="11.5" style="15" collapsed="1"/>
    <col min="8430" max="8430" width="57.1640625" style="15" customWidth="1" collapsed="1"/>
    <col min="8431" max="8442" width="14.33203125" style="15" customWidth="1" collapsed="1"/>
    <col min="8443" max="8685" width="11.5" style="15" collapsed="1"/>
    <col min="8686" max="8686" width="57.1640625" style="15" customWidth="1" collapsed="1"/>
    <col min="8687" max="8698" width="14.33203125" style="15" customWidth="1" collapsed="1"/>
    <col min="8699" max="8941" width="11.5" style="15" collapsed="1"/>
    <col min="8942" max="8942" width="57.1640625" style="15" customWidth="1" collapsed="1"/>
    <col min="8943" max="8954" width="14.33203125" style="15" customWidth="1" collapsed="1"/>
    <col min="8955" max="9197" width="11.5" style="15" collapsed="1"/>
    <col min="9198" max="9198" width="57.1640625" style="15" customWidth="1" collapsed="1"/>
    <col min="9199" max="9210" width="14.33203125" style="15" customWidth="1" collapsed="1"/>
    <col min="9211" max="9453" width="11.5" style="15" collapsed="1"/>
    <col min="9454" max="9454" width="57.1640625" style="15" customWidth="1" collapsed="1"/>
    <col min="9455" max="9466" width="14.33203125" style="15" customWidth="1" collapsed="1"/>
    <col min="9467" max="9709" width="11.5" style="15" collapsed="1"/>
    <col min="9710" max="9710" width="57.1640625" style="15" customWidth="1" collapsed="1"/>
    <col min="9711" max="9722" width="14.33203125" style="15" customWidth="1" collapsed="1"/>
    <col min="9723" max="9965" width="11.5" style="15" collapsed="1"/>
    <col min="9966" max="9966" width="57.1640625" style="15" customWidth="1" collapsed="1"/>
    <col min="9967" max="9978" width="14.33203125" style="15" customWidth="1" collapsed="1"/>
    <col min="9979" max="10221" width="11.5" style="15" collapsed="1"/>
    <col min="10222" max="10222" width="57.1640625" style="15" customWidth="1" collapsed="1"/>
    <col min="10223" max="10234" width="14.33203125" style="15" customWidth="1" collapsed="1"/>
    <col min="10235" max="10477" width="11.5" style="15" collapsed="1"/>
    <col min="10478" max="10478" width="57.1640625" style="15" customWidth="1" collapsed="1"/>
    <col min="10479" max="10490" width="14.33203125" style="15" customWidth="1" collapsed="1"/>
    <col min="10491" max="10733" width="11.5" style="15" collapsed="1"/>
    <col min="10734" max="10734" width="57.1640625" style="15" customWidth="1" collapsed="1"/>
    <col min="10735" max="10746" width="14.33203125" style="15" customWidth="1" collapsed="1"/>
    <col min="10747" max="10989" width="11.5" style="15" collapsed="1"/>
    <col min="10990" max="10990" width="57.1640625" style="15" customWidth="1" collapsed="1"/>
    <col min="10991" max="11002" width="14.33203125" style="15" customWidth="1" collapsed="1"/>
    <col min="11003" max="11245" width="11.5" style="15" collapsed="1"/>
    <col min="11246" max="11246" width="57.1640625" style="15" customWidth="1" collapsed="1"/>
    <col min="11247" max="11258" width="14.33203125" style="15" customWidth="1" collapsed="1"/>
    <col min="11259" max="11501" width="11.5" style="15" collapsed="1"/>
    <col min="11502" max="11502" width="57.1640625" style="15" customWidth="1" collapsed="1"/>
    <col min="11503" max="11514" width="14.33203125" style="15" customWidth="1" collapsed="1"/>
    <col min="11515" max="11757" width="11.5" style="15" collapsed="1"/>
    <col min="11758" max="11758" width="57.1640625" style="15" customWidth="1" collapsed="1"/>
    <col min="11759" max="11770" width="14.33203125" style="15" customWidth="1" collapsed="1"/>
    <col min="11771" max="12013" width="11.5" style="15" collapsed="1"/>
    <col min="12014" max="12014" width="57.1640625" style="15" customWidth="1" collapsed="1"/>
    <col min="12015" max="12026" width="14.33203125" style="15" customWidth="1" collapsed="1"/>
    <col min="12027" max="12269" width="11.5" style="15" collapsed="1"/>
    <col min="12270" max="12270" width="57.1640625" style="15" customWidth="1" collapsed="1"/>
    <col min="12271" max="12282" width="14.33203125" style="15" customWidth="1" collapsed="1"/>
    <col min="12283" max="12525" width="11.5" style="15" collapsed="1"/>
    <col min="12526" max="12526" width="57.1640625" style="15" customWidth="1" collapsed="1"/>
    <col min="12527" max="12538" width="14.33203125" style="15" customWidth="1" collapsed="1"/>
    <col min="12539" max="12781" width="11.5" style="15" collapsed="1"/>
    <col min="12782" max="12782" width="57.1640625" style="15" customWidth="1" collapsed="1"/>
    <col min="12783" max="12794" width="14.33203125" style="15" customWidth="1" collapsed="1"/>
    <col min="12795" max="13037" width="11.5" style="15" collapsed="1"/>
    <col min="13038" max="13038" width="57.1640625" style="15" customWidth="1" collapsed="1"/>
    <col min="13039" max="13050" width="14.33203125" style="15" customWidth="1" collapsed="1"/>
    <col min="13051" max="13293" width="11.5" style="15" collapsed="1"/>
    <col min="13294" max="13294" width="57.1640625" style="15" customWidth="1" collapsed="1"/>
    <col min="13295" max="13306" width="14.33203125" style="15" customWidth="1" collapsed="1"/>
    <col min="13307" max="13549" width="11.5" style="15" collapsed="1"/>
    <col min="13550" max="13550" width="57.1640625" style="15" customWidth="1" collapsed="1"/>
    <col min="13551" max="13562" width="14.33203125" style="15" customWidth="1" collapsed="1"/>
    <col min="13563" max="13805" width="11.5" style="15" collapsed="1"/>
    <col min="13806" max="13806" width="57.1640625" style="15" customWidth="1" collapsed="1"/>
    <col min="13807" max="13818" width="14.33203125" style="15" customWidth="1" collapsed="1"/>
    <col min="13819" max="14061" width="11.5" style="15" collapsed="1"/>
    <col min="14062" max="14062" width="57.1640625" style="15" customWidth="1" collapsed="1"/>
    <col min="14063" max="14074" width="14.33203125" style="15" customWidth="1" collapsed="1"/>
    <col min="14075" max="14317" width="11.5" style="15" collapsed="1"/>
    <col min="14318" max="14318" width="57.1640625" style="15" customWidth="1" collapsed="1"/>
    <col min="14319" max="14330" width="14.33203125" style="15" customWidth="1" collapsed="1"/>
    <col min="14331" max="14573" width="11.5" style="15" collapsed="1"/>
    <col min="14574" max="14574" width="57.1640625" style="15" customWidth="1" collapsed="1"/>
    <col min="14575" max="14586" width="14.33203125" style="15" customWidth="1" collapsed="1"/>
    <col min="14587" max="14829" width="11.5" style="15" collapsed="1"/>
    <col min="14830" max="14830" width="57.1640625" style="15" customWidth="1" collapsed="1"/>
    <col min="14831" max="14842" width="14.33203125" style="15" customWidth="1" collapsed="1"/>
    <col min="14843" max="15085" width="11.5" style="15" collapsed="1"/>
    <col min="15086" max="15086" width="57.1640625" style="15" customWidth="1" collapsed="1"/>
    <col min="15087" max="15098" width="14.33203125" style="15" customWidth="1" collapsed="1"/>
    <col min="15099" max="15341" width="11.5" style="15" collapsed="1"/>
    <col min="15342" max="15342" width="57.1640625" style="15" customWidth="1" collapsed="1"/>
    <col min="15343" max="15354" width="14.33203125" style="15" customWidth="1" collapsed="1"/>
    <col min="15355" max="15597" width="11.5" style="15" collapsed="1"/>
    <col min="15598" max="15598" width="57.1640625" style="15" customWidth="1" collapsed="1"/>
    <col min="15599" max="15610" width="14.33203125" style="15" customWidth="1" collapsed="1"/>
    <col min="15611" max="15853" width="11.5" style="15" collapsed="1"/>
    <col min="15854" max="15854" width="57.1640625" style="15" customWidth="1" collapsed="1"/>
    <col min="15855" max="15866" width="14.33203125" style="15" customWidth="1" collapsed="1"/>
    <col min="15867" max="16109" width="11.5" style="15" collapsed="1"/>
    <col min="16110" max="16110" width="57.1640625" style="15" customWidth="1" collapsed="1"/>
    <col min="16111" max="16122" width="14.33203125" style="15" customWidth="1" collapsed="1"/>
    <col min="16123" max="16123" width="11.5" style="15" collapsed="1"/>
    <col min="16124" max="16124" width="11.5" style="15"/>
    <col min="16125" max="16365" width="11.5" style="15" collapsed="1"/>
    <col min="16366" max="16366" width="11.5" style="15" customWidth="1" collapsed="1"/>
    <col min="16367" max="16384" width="11.5" style="15"/>
  </cols>
  <sheetData>
    <row r="1" spans="1:3" ht="15" customHeight="1" x14ac:dyDescent="0.2">
      <c r="A1" s="276" t="s">
        <v>100</v>
      </c>
      <c r="B1" s="280"/>
      <c r="C1" s="280"/>
    </row>
    <row r="2" spans="1:3" s="16" customFormat="1" ht="16.25" customHeight="1" x14ac:dyDescent="0.25">
      <c r="A2" s="269" t="s">
        <v>455</v>
      </c>
      <c r="B2" s="270"/>
      <c r="C2" s="270"/>
    </row>
    <row r="3" spans="1:3" s="16" customFormat="1" ht="15" customHeight="1" x14ac:dyDescent="0.25">
      <c r="A3" s="275" t="s">
        <v>119</v>
      </c>
      <c r="B3" s="270"/>
      <c r="C3" s="270"/>
    </row>
    <row r="4" spans="1:3" s="47" customFormat="1" ht="35" customHeight="1" x14ac:dyDescent="0.2">
      <c r="A4" s="223" t="s">
        <v>469</v>
      </c>
      <c r="C4" s="48"/>
    </row>
    <row r="5" spans="1:3" ht="19.25" customHeight="1" thickBot="1" x14ac:dyDescent="0.25">
      <c r="A5" s="20" t="s">
        <v>106</v>
      </c>
      <c r="B5" s="21" t="s">
        <v>120</v>
      </c>
      <c r="C5" s="22" t="s">
        <v>439</v>
      </c>
    </row>
    <row r="6" spans="1:3" ht="18" thickBot="1" x14ac:dyDescent="0.25">
      <c r="A6" s="58" t="s">
        <v>121</v>
      </c>
      <c r="B6" s="58" t="s">
        <v>122</v>
      </c>
      <c r="C6" s="264">
        <v>31089095</v>
      </c>
    </row>
    <row r="7" spans="1:3" ht="35" thickBot="1" x14ac:dyDescent="0.25">
      <c r="A7" s="58" t="s">
        <v>123</v>
      </c>
      <c r="B7" s="58" t="s">
        <v>124</v>
      </c>
      <c r="C7" s="264">
        <v>6142739</v>
      </c>
    </row>
    <row r="8" spans="1:3" ht="35" thickBot="1" x14ac:dyDescent="0.25">
      <c r="A8" s="58" t="s">
        <v>421</v>
      </c>
      <c r="B8" s="58" t="s">
        <v>127</v>
      </c>
      <c r="C8" s="264">
        <v>13536114.390000001</v>
      </c>
    </row>
    <row r="9" spans="1:3" ht="18" thickBot="1" x14ac:dyDescent="0.25">
      <c r="A9" s="58" t="s">
        <v>125</v>
      </c>
      <c r="B9" s="58" t="s">
        <v>126</v>
      </c>
      <c r="C9" s="264">
        <v>11425000</v>
      </c>
    </row>
    <row r="10" spans="1:3" ht="123" customHeight="1" thickBot="1" x14ac:dyDescent="0.25">
      <c r="A10" s="58" t="s">
        <v>128</v>
      </c>
      <c r="B10" s="58" t="s">
        <v>129</v>
      </c>
      <c r="C10" s="264">
        <v>7864534.2000000002</v>
      </c>
    </row>
    <row r="11" spans="1:3" ht="103" thickBot="1" x14ac:dyDescent="0.25">
      <c r="A11" s="58" t="s">
        <v>271</v>
      </c>
      <c r="B11" s="58" t="s">
        <v>534</v>
      </c>
      <c r="C11" s="263" t="s">
        <v>583</v>
      </c>
    </row>
    <row r="12" spans="1:3" ht="35" thickBot="1" x14ac:dyDescent="0.25">
      <c r="A12" s="58" t="s">
        <v>138</v>
      </c>
      <c r="B12" s="58" t="s">
        <v>535</v>
      </c>
      <c r="C12" s="264">
        <v>3720926</v>
      </c>
    </row>
    <row r="13" spans="1:3" ht="52" thickBot="1" x14ac:dyDescent="0.25">
      <c r="A13" s="58" t="s">
        <v>130</v>
      </c>
      <c r="B13" s="58" t="s">
        <v>131</v>
      </c>
      <c r="C13" s="264">
        <v>3611513.88</v>
      </c>
    </row>
    <row r="14" spans="1:3" ht="52" thickBot="1" x14ac:dyDescent="0.25">
      <c r="A14" s="58" t="s">
        <v>272</v>
      </c>
      <c r="B14" s="58" t="s">
        <v>273</v>
      </c>
      <c r="C14" s="264">
        <v>3901338</v>
      </c>
    </row>
    <row r="15" spans="1:3" ht="35" thickBot="1" x14ac:dyDescent="0.25">
      <c r="A15" s="58" t="s">
        <v>132</v>
      </c>
      <c r="B15" s="58" t="s">
        <v>133</v>
      </c>
      <c r="C15" s="264">
        <v>3315084</v>
      </c>
    </row>
    <row r="16" spans="1:3" ht="35" thickBot="1" x14ac:dyDescent="0.25">
      <c r="A16" s="58" t="s">
        <v>135</v>
      </c>
      <c r="B16" s="58" t="s">
        <v>136</v>
      </c>
      <c r="C16" s="264">
        <v>2765600</v>
      </c>
    </row>
    <row r="17" spans="1:5" ht="52" thickBot="1" x14ac:dyDescent="0.25">
      <c r="A17" s="59" t="s">
        <v>318</v>
      </c>
      <c r="B17" s="58" t="s">
        <v>422</v>
      </c>
      <c r="C17" s="264">
        <v>2474904.35</v>
      </c>
    </row>
    <row r="18" spans="1:5" ht="52" thickBot="1" x14ac:dyDescent="0.25">
      <c r="A18" s="58" t="s">
        <v>274</v>
      </c>
      <c r="B18" s="58" t="s">
        <v>275</v>
      </c>
      <c r="C18" s="264">
        <v>1706214</v>
      </c>
    </row>
    <row r="19" spans="1:5" ht="35" thickBot="1" x14ac:dyDescent="0.25">
      <c r="A19" s="58" t="s">
        <v>139</v>
      </c>
      <c r="B19" s="58" t="s">
        <v>470</v>
      </c>
      <c r="C19" s="264">
        <v>1433928.81</v>
      </c>
    </row>
    <row r="20" spans="1:5" ht="52" thickBot="1" x14ac:dyDescent="0.25">
      <c r="A20" s="58" t="s">
        <v>471</v>
      </c>
      <c r="B20" s="58" t="s">
        <v>319</v>
      </c>
      <c r="C20" s="264">
        <v>1355165</v>
      </c>
    </row>
    <row r="21" spans="1:5" ht="103" thickBot="1" x14ac:dyDescent="0.25">
      <c r="A21" s="58" t="s">
        <v>276</v>
      </c>
      <c r="B21" s="58" t="s">
        <v>277</v>
      </c>
      <c r="C21" s="264">
        <v>1807140</v>
      </c>
    </row>
    <row r="22" spans="1:5" ht="52" thickBot="1" x14ac:dyDescent="0.25">
      <c r="A22" s="58" t="s">
        <v>278</v>
      </c>
      <c r="B22" s="58" t="s">
        <v>423</v>
      </c>
      <c r="C22" s="264">
        <v>1599739</v>
      </c>
    </row>
    <row r="23" spans="1:5" ht="35" thickBot="1" x14ac:dyDescent="0.25">
      <c r="A23" s="60" t="s">
        <v>141</v>
      </c>
      <c r="B23" s="61" t="s">
        <v>142</v>
      </c>
      <c r="C23" s="264">
        <v>1909442.88</v>
      </c>
    </row>
    <row r="24" spans="1:5" ht="69" thickBot="1" x14ac:dyDescent="0.25">
      <c r="A24" s="60" t="s">
        <v>424</v>
      </c>
      <c r="B24" s="61" t="s">
        <v>320</v>
      </c>
      <c r="C24" s="264">
        <v>1040373</v>
      </c>
    </row>
    <row r="25" spans="1:5" ht="69" thickBot="1" x14ac:dyDescent="0.25">
      <c r="A25" s="58" t="s">
        <v>279</v>
      </c>
      <c r="B25" s="58" t="s">
        <v>280</v>
      </c>
      <c r="C25" s="264">
        <v>1015830</v>
      </c>
    </row>
    <row r="26" spans="1:5" ht="52" thickBot="1" x14ac:dyDescent="0.25">
      <c r="A26" s="58" t="s">
        <v>425</v>
      </c>
      <c r="B26" s="265" t="s">
        <v>537</v>
      </c>
      <c r="C26" s="264">
        <v>1008600</v>
      </c>
      <c r="E26" s="24"/>
    </row>
    <row r="27" spans="1:5" ht="52" thickBot="1" x14ac:dyDescent="0.25">
      <c r="A27" s="60" t="s">
        <v>472</v>
      </c>
      <c r="B27" s="61" t="s">
        <v>473</v>
      </c>
      <c r="C27" s="264">
        <v>973047</v>
      </c>
    </row>
    <row r="28" spans="1:5" ht="35" thickBot="1" x14ac:dyDescent="0.25">
      <c r="A28" s="60" t="s">
        <v>474</v>
      </c>
      <c r="B28" s="61" t="s">
        <v>475</v>
      </c>
      <c r="C28" s="264">
        <v>1274015</v>
      </c>
    </row>
    <row r="29" spans="1:5" ht="18" thickBot="1" x14ac:dyDescent="0.25">
      <c r="A29" s="60" t="s">
        <v>476</v>
      </c>
      <c r="B29" s="61" t="s">
        <v>329</v>
      </c>
      <c r="C29" s="264">
        <v>3705232.83</v>
      </c>
    </row>
    <row r="30" spans="1:5" x14ac:dyDescent="0.2">
      <c r="B30" s="54"/>
      <c r="C30" s="3"/>
    </row>
    <row r="31" spans="1:5" x14ac:dyDescent="0.2">
      <c r="B31" s="54"/>
      <c r="C31" s="3"/>
    </row>
    <row r="32" spans="1:5" x14ac:dyDescent="0.2">
      <c r="B32" s="54"/>
      <c r="C32" s="3"/>
    </row>
    <row r="33" spans="1:3" x14ac:dyDescent="0.2">
      <c r="B33" s="54"/>
      <c r="C33" s="3"/>
    </row>
    <row r="34" spans="1:3" x14ac:dyDescent="0.2">
      <c r="B34" s="54"/>
      <c r="C34" s="3"/>
    </row>
    <row r="35" spans="1:3" x14ac:dyDescent="0.2">
      <c r="B35" s="54"/>
      <c r="C35" s="3"/>
    </row>
    <row r="36" spans="1:3" x14ac:dyDescent="0.2">
      <c r="B36" s="54"/>
      <c r="C36" s="3"/>
    </row>
    <row r="40" spans="1:3" ht="20" x14ac:dyDescent="0.2">
      <c r="A40" s="62" t="s">
        <v>143</v>
      </c>
    </row>
    <row r="41" spans="1:3" x14ac:dyDescent="0.2">
      <c r="A41" s="63" t="s">
        <v>144</v>
      </c>
    </row>
    <row r="42" spans="1:3" x14ac:dyDescent="0.2">
      <c r="A42" s="63" t="s">
        <v>145</v>
      </c>
    </row>
    <row r="43" spans="1:3" x14ac:dyDescent="0.2">
      <c r="A43" s="63" t="s">
        <v>146</v>
      </c>
    </row>
    <row r="44" spans="1:3" x14ac:dyDescent="0.2">
      <c r="A44" s="63" t="s">
        <v>147</v>
      </c>
    </row>
    <row r="45" spans="1:3" x14ac:dyDescent="0.2">
      <c r="A45" s="63" t="s">
        <v>148</v>
      </c>
    </row>
    <row r="46" spans="1:3" x14ac:dyDescent="0.2">
      <c r="A46" s="64" t="s">
        <v>281</v>
      </c>
    </row>
  </sheetData>
  <mergeCells count="3">
    <mergeCell ref="A1:C1"/>
    <mergeCell ref="A2:C2"/>
    <mergeCell ref="A3:C3"/>
  </mergeCells>
  <hyperlinks>
    <hyperlink ref="A1:C1" location="Index!A1" display="Zurück zum Index" xr:uid="{3D7CF8D7-56AB-4E45-B1A9-EFDF2D7785CA}"/>
    <hyperlink ref="A3" location="'mfhd-forschungsfoerderung-bund'!A1" tooltip="Gehe zu mfhd-forschungsfoerderung-bund" display="Forschungsförderung des Bundes" xr:uid="{0F882BFB-9E08-41AE-AE68-BC96CDF8BE7A}"/>
  </hyperlinks>
  <pageMargins left="0.7" right="0.7" top="0.75" bottom="0.75" header="0.3" footer="0.3"/>
  <pageSetup paperSize="9" fitToHeight="0"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6F197-80EC-EB4D-B6F6-AF42C33938D6}">
  <sheetPr>
    <pageSetUpPr fitToPage="1"/>
  </sheetPr>
  <dimension ref="A1:M14"/>
  <sheetViews>
    <sheetView showGridLines="0" zoomScaleNormal="100" workbookViewId="0">
      <selection activeCell="B12" sqref="B12"/>
    </sheetView>
  </sheetViews>
  <sheetFormatPr baseColWidth="10" defaultColWidth="11.5" defaultRowHeight="16" x14ac:dyDescent="0.2"/>
  <cols>
    <col min="1" max="1" width="18.5" style="15" customWidth="1" collapsed="1"/>
    <col min="2" max="2" width="75.6640625" style="23" customWidth="1" collapsed="1"/>
    <col min="3" max="3" width="38" style="23" customWidth="1" collapsed="1"/>
    <col min="4" max="13" width="11.5" style="15"/>
    <col min="14" max="239" width="11.5" style="15" collapsed="1"/>
    <col min="240" max="240" width="57.1640625" style="15" customWidth="1" collapsed="1"/>
    <col min="241" max="252" width="14.33203125" style="15" customWidth="1" collapsed="1"/>
    <col min="253" max="495" width="11.5" style="15" collapsed="1"/>
    <col min="496" max="496" width="57.1640625" style="15" customWidth="1" collapsed="1"/>
    <col min="497" max="508" width="14.33203125" style="15" customWidth="1" collapsed="1"/>
    <col min="509" max="751" width="11.5" style="15" collapsed="1"/>
    <col min="752" max="752" width="57.1640625" style="15" customWidth="1" collapsed="1"/>
    <col min="753" max="764" width="14.33203125" style="15" customWidth="1" collapsed="1"/>
    <col min="765" max="1007" width="11.5" style="15" collapsed="1"/>
    <col min="1008" max="1008" width="57.1640625" style="15" customWidth="1" collapsed="1"/>
    <col min="1009" max="1020" width="14.33203125" style="15" customWidth="1" collapsed="1"/>
    <col min="1021" max="1263" width="11.5" style="15" collapsed="1"/>
    <col min="1264" max="1264" width="57.1640625" style="15" customWidth="1" collapsed="1"/>
    <col min="1265" max="1276" width="14.33203125" style="15" customWidth="1" collapsed="1"/>
    <col min="1277" max="1519" width="11.5" style="15" collapsed="1"/>
    <col min="1520" max="1520" width="57.1640625" style="15" customWidth="1" collapsed="1"/>
    <col min="1521" max="1532" width="14.33203125" style="15" customWidth="1" collapsed="1"/>
    <col min="1533" max="1775" width="11.5" style="15" collapsed="1"/>
    <col min="1776" max="1776" width="57.1640625" style="15" customWidth="1" collapsed="1"/>
    <col min="1777" max="1788" width="14.33203125" style="15" customWidth="1" collapsed="1"/>
    <col min="1789" max="2031" width="11.5" style="15" collapsed="1"/>
    <col min="2032" max="2032" width="57.1640625" style="15" customWidth="1" collapsed="1"/>
    <col min="2033" max="2044" width="14.33203125" style="15" customWidth="1" collapsed="1"/>
    <col min="2045" max="2287" width="11.5" style="15" collapsed="1"/>
    <col min="2288" max="2288" width="57.1640625" style="15" customWidth="1" collapsed="1"/>
    <col min="2289" max="2300" width="14.33203125" style="15" customWidth="1" collapsed="1"/>
    <col min="2301" max="2543" width="11.5" style="15" collapsed="1"/>
    <col min="2544" max="2544" width="57.1640625" style="15" customWidth="1" collapsed="1"/>
    <col min="2545" max="2556" width="14.33203125" style="15" customWidth="1" collapsed="1"/>
    <col min="2557" max="2799" width="11.5" style="15" collapsed="1"/>
    <col min="2800" max="2800" width="57.1640625" style="15" customWidth="1" collapsed="1"/>
    <col min="2801" max="2812" width="14.33203125" style="15" customWidth="1" collapsed="1"/>
    <col min="2813" max="3055" width="11.5" style="15" collapsed="1"/>
    <col min="3056" max="3056" width="57.1640625" style="15" customWidth="1" collapsed="1"/>
    <col min="3057" max="3068" width="14.33203125" style="15" customWidth="1" collapsed="1"/>
    <col min="3069" max="3311" width="11.5" style="15" collapsed="1"/>
    <col min="3312" max="3312" width="57.1640625" style="15" customWidth="1" collapsed="1"/>
    <col min="3313" max="3324" width="14.33203125" style="15" customWidth="1" collapsed="1"/>
    <col min="3325" max="3567" width="11.5" style="15" collapsed="1"/>
    <col min="3568" max="3568" width="57.1640625" style="15" customWidth="1" collapsed="1"/>
    <col min="3569" max="3580" width="14.33203125" style="15" customWidth="1" collapsed="1"/>
    <col min="3581" max="3823" width="11.5" style="15" collapsed="1"/>
    <col min="3824" max="3824" width="57.1640625" style="15" customWidth="1" collapsed="1"/>
    <col min="3825" max="3836" width="14.33203125" style="15" customWidth="1" collapsed="1"/>
    <col min="3837" max="4079" width="11.5" style="15" collapsed="1"/>
    <col min="4080" max="4080" width="57.1640625" style="15" customWidth="1" collapsed="1"/>
    <col min="4081" max="4092" width="14.33203125" style="15" customWidth="1" collapsed="1"/>
    <col min="4093" max="4335" width="11.5" style="15" collapsed="1"/>
    <col min="4336" max="4336" width="57.1640625" style="15" customWidth="1" collapsed="1"/>
    <col min="4337" max="4348" width="14.33203125" style="15" customWidth="1" collapsed="1"/>
    <col min="4349" max="4591" width="11.5" style="15" collapsed="1"/>
    <col min="4592" max="4592" width="57.1640625" style="15" customWidth="1" collapsed="1"/>
    <col min="4593" max="4604" width="14.33203125" style="15" customWidth="1" collapsed="1"/>
    <col min="4605" max="4847" width="11.5" style="15" collapsed="1"/>
    <col min="4848" max="4848" width="57.1640625" style="15" customWidth="1" collapsed="1"/>
    <col min="4849" max="4860" width="14.33203125" style="15" customWidth="1" collapsed="1"/>
    <col min="4861" max="5103" width="11.5" style="15" collapsed="1"/>
    <col min="5104" max="5104" width="57.1640625" style="15" customWidth="1" collapsed="1"/>
    <col min="5105" max="5116" width="14.33203125" style="15" customWidth="1" collapsed="1"/>
    <col min="5117" max="5359" width="11.5" style="15" collapsed="1"/>
    <col min="5360" max="5360" width="57.1640625" style="15" customWidth="1" collapsed="1"/>
    <col min="5361" max="5372" width="14.33203125" style="15" customWidth="1" collapsed="1"/>
    <col min="5373" max="5615" width="11.5" style="15" collapsed="1"/>
    <col min="5616" max="5616" width="57.1640625" style="15" customWidth="1" collapsed="1"/>
    <col min="5617" max="5628" width="14.33203125" style="15" customWidth="1" collapsed="1"/>
    <col min="5629" max="5871" width="11.5" style="15" collapsed="1"/>
    <col min="5872" max="5872" width="57.1640625" style="15" customWidth="1" collapsed="1"/>
    <col min="5873" max="5884" width="14.33203125" style="15" customWidth="1" collapsed="1"/>
    <col min="5885" max="6127" width="11.5" style="15" collapsed="1"/>
    <col min="6128" max="6128" width="57.1640625" style="15" customWidth="1" collapsed="1"/>
    <col min="6129" max="6140" width="14.33203125" style="15" customWidth="1" collapsed="1"/>
    <col min="6141" max="6383" width="11.5" style="15" collapsed="1"/>
    <col min="6384" max="6384" width="57.1640625" style="15" customWidth="1" collapsed="1"/>
    <col min="6385" max="6396" width="14.33203125" style="15" customWidth="1" collapsed="1"/>
    <col min="6397" max="6639" width="11.5" style="15" collapsed="1"/>
    <col min="6640" max="6640" width="57.1640625" style="15" customWidth="1" collapsed="1"/>
    <col min="6641" max="6652" width="14.33203125" style="15" customWidth="1" collapsed="1"/>
    <col min="6653" max="6895" width="11.5" style="15" collapsed="1"/>
    <col min="6896" max="6896" width="57.1640625" style="15" customWidth="1" collapsed="1"/>
    <col min="6897" max="6908" width="14.33203125" style="15" customWidth="1" collapsed="1"/>
    <col min="6909" max="7151" width="11.5" style="15" collapsed="1"/>
    <col min="7152" max="7152" width="57.1640625" style="15" customWidth="1" collapsed="1"/>
    <col min="7153" max="7164" width="14.33203125" style="15" customWidth="1" collapsed="1"/>
    <col min="7165" max="7407" width="11.5" style="15" collapsed="1"/>
    <col min="7408" max="7408" width="57.1640625" style="15" customWidth="1" collapsed="1"/>
    <col min="7409" max="7420" width="14.33203125" style="15" customWidth="1" collapsed="1"/>
    <col min="7421" max="7663" width="11.5" style="15" collapsed="1"/>
    <col min="7664" max="7664" width="57.1640625" style="15" customWidth="1" collapsed="1"/>
    <col min="7665" max="7676" width="14.33203125" style="15" customWidth="1" collapsed="1"/>
    <col min="7677" max="7919" width="11.5" style="15" collapsed="1"/>
    <col min="7920" max="7920" width="57.1640625" style="15" customWidth="1" collapsed="1"/>
    <col min="7921" max="7932" width="14.33203125" style="15" customWidth="1" collapsed="1"/>
    <col min="7933" max="8175" width="11.5" style="15" collapsed="1"/>
    <col min="8176" max="8176" width="57.1640625" style="15" customWidth="1" collapsed="1"/>
    <col min="8177" max="8188" width="14.33203125" style="15" customWidth="1" collapsed="1"/>
    <col min="8189" max="8431" width="11.5" style="15" collapsed="1"/>
    <col min="8432" max="8432" width="57.1640625" style="15" customWidth="1" collapsed="1"/>
    <col min="8433" max="8444" width="14.33203125" style="15" customWidth="1" collapsed="1"/>
    <col min="8445" max="8687" width="11.5" style="15" collapsed="1"/>
    <col min="8688" max="8688" width="57.1640625" style="15" customWidth="1" collapsed="1"/>
    <col min="8689" max="8700" width="14.33203125" style="15" customWidth="1" collapsed="1"/>
    <col min="8701" max="8943" width="11.5" style="15" collapsed="1"/>
    <col min="8944" max="8944" width="57.1640625" style="15" customWidth="1" collapsed="1"/>
    <col min="8945" max="8956" width="14.33203125" style="15" customWidth="1" collapsed="1"/>
    <col min="8957" max="9199" width="11.5" style="15" collapsed="1"/>
    <col min="9200" max="9200" width="57.1640625" style="15" customWidth="1" collapsed="1"/>
    <col min="9201" max="9212" width="14.33203125" style="15" customWidth="1" collapsed="1"/>
    <col min="9213" max="9455" width="11.5" style="15" collapsed="1"/>
    <col min="9456" max="9456" width="57.1640625" style="15" customWidth="1" collapsed="1"/>
    <col min="9457" max="9468" width="14.33203125" style="15" customWidth="1" collapsed="1"/>
    <col min="9469" max="9711" width="11.5" style="15" collapsed="1"/>
    <col min="9712" max="9712" width="57.1640625" style="15" customWidth="1" collapsed="1"/>
    <col min="9713" max="9724" width="14.33203125" style="15" customWidth="1" collapsed="1"/>
    <col min="9725" max="9967" width="11.5" style="15" collapsed="1"/>
    <col min="9968" max="9968" width="57.1640625" style="15" customWidth="1" collapsed="1"/>
    <col min="9969" max="9980" width="14.33203125" style="15" customWidth="1" collapsed="1"/>
    <col min="9981" max="10223" width="11.5" style="15" collapsed="1"/>
    <col min="10224" max="10224" width="57.1640625" style="15" customWidth="1" collapsed="1"/>
    <col min="10225" max="10236" width="14.33203125" style="15" customWidth="1" collapsed="1"/>
    <col min="10237" max="10479" width="11.5" style="15" collapsed="1"/>
    <col min="10480" max="10480" width="57.1640625" style="15" customWidth="1" collapsed="1"/>
    <col min="10481" max="10492" width="14.33203125" style="15" customWidth="1" collapsed="1"/>
    <col min="10493" max="10735" width="11.5" style="15" collapsed="1"/>
    <col min="10736" max="10736" width="57.1640625" style="15" customWidth="1" collapsed="1"/>
    <col min="10737" max="10748" width="14.33203125" style="15" customWidth="1" collapsed="1"/>
    <col min="10749" max="10991" width="11.5" style="15" collapsed="1"/>
    <col min="10992" max="10992" width="57.1640625" style="15" customWidth="1" collapsed="1"/>
    <col min="10993" max="11004" width="14.33203125" style="15" customWidth="1" collapsed="1"/>
    <col min="11005" max="11247" width="11.5" style="15" collapsed="1"/>
    <col min="11248" max="11248" width="57.1640625" style="15" customWidth="1" collapsed="1"/>
    <col min="11249" max="11260" width="14.33203125" style="15" customWidth="1" collapsed="1"/>
    <col min="11261" max="11503" width="11.5" style="15" collapsed="1"/>
    <col min="11504" max="11504" width="57.1640625" style="15" customWidth="1" collapsed="1"/>
    <col min="11505" max="11516" width="14.33203125" style="15" customWidth="1" collapsed="1"/>
    <col min="11517" max="11759" width="11.5" style="15" collapsed="1"/>
    <col min="11760" max="11760" width="57.1640625" style="15" customWidth="1" collapsed="1"/>
    <col min="11761" max="11772" width="14.33203125" style="15" customWidth="1" collapsed="1"/>
    <col min="11773" max="12015" width="11.5" style="15" collapsed="1"/>
    <col min="12016" max="12016" width="57.1640625" style="15" customWidth="1" collapsed="1"/>
    <col min="12017" max="12028" width="14.33203125" style="15" customWidth="1" collapsed="1"/>
    <col min="12029" max="12271" width="11.5" style="15" collapsed="1"/>
    <col min="12272" max="12272" width="57.1640625" style="15" customWidth="1" collapsed="1"/>
    <col min="12273" max="12284" width="14.33203125" style="15" customWidth="1" collapsed="1"/>
    <col min="12285" max="12527" width="11.5" style="15" collapsed="1"/>
    <col min="12528" max="12528" width="57.1640625" style="15" customWidth="1" collapsed="1"/>
    <col min="12529" max="12540" width="14.33203125" style="15" customWidth="1" collapsed="1"/>
    <col min="12541" max="12783" width="11.5" style="15" collapsed="1"/>
    <col min="12784" max="12784" width="57.1640625" style="15" customWidth="1" collapsed="1"/>
    <col min="12785" max="12796" width="14.33203125" style="15" customWidth="1" collapsed="1"/>
    <col min="12797" max="13039" width="11.5" style="15" collapsed="1"/>
    <col min="13040" max="13040" width="57.1640625" style="15" customWidth="1" collapsed="1"/>
    <col min="13041" max="13052" width="14.33203125" style="15" customWidth="1" collapsed="1"/>
    <col min="13053" max="13295" width="11.5" style="15" collapsed="1"/>
    <col min="13296" max="13296" width="57.1640625" style="15" customWidth="1" collapsed="1"/>
    <col min="13297" max="13308" width="14.33203125" style="15" customWidth="1" collapsed="1"/>
    <col min="13309" max="13551" width="11.5" style="15" collapsed="1"/>
    <col min="13552" max="13552" width="57.1640625" style="15" customWidth="1" collapsed="1"/>
    <col min="13553" max="13564" width="14.33203125" style="15" customWidth="1" collapsed="1"/>
    <col min="13565" max="13807" width="11.5" style="15" collapsed="1"/>
    <col min="13808" max="13808" width="57.1640625" style="15" customWidth="1" collapsed="1"/>
    <col min="13809" max="13820" width="14.33203125" style="15" customWidth="1" collapsed="1"/>
    <col min="13821" max="14063" width="11.5" style="15" collapsed="1"/>
    <col min="14064" max="14064" width="57.1640625" style="15" customWidth="1" collapsed="1"/>
    <col min="14065" max="14076" width="14.33203125" style="15" customWidth="1" collapsed="1"/>
    <col min="14077" max="14319" width="11.5" style="15" collapsed="1"/>
    <col min="14320" max="14320" width="57.1640625" style="15" customWidth="1" collapsed="1"/>
    <col min="14321" max="14332" width="14.33203125" style="15" customWidth="1" collapsed="1"/>
    <col min="14333" max="14575" width="11.5" style="15" collapsed="1"/>
    <col min="14576" max="14576" width="57.1640625" style="15" customWidth="1" collapsed="1"/>
    <col min="14577" max="14588" width="14.33203125" style="15" customWidth="1" collapsed="1"/>
    <col min="14589" max="14831" width="11.5" style="15" collapsed="1"/>
    <col min="14832" max="14832" width="57.1640625" style="15" customWidth="1" collapsed="1"/>
    <col min="14833" max="14844" width="14.33203125" style="15" customWidth="1" collapsed="1"/>
    <col min="14845" max="15087" width="11.5" style="15" collapsed="1"/>
    <col min="15088" max="15088" width="57.1640625" style="15" customWidth="1" collapsed="1"/>
    <col min="15089" max="15100" width="14.33203125" style="15" customWidth="1" collapsed="1"/>
    <col min="15101" max="15343" width="11.5" style="15" collapsed="1"/>
    <col min="15344" max="15344" width="57.1640625" style="15" customWidth="1" collapsed="1"/>
    <col min="15345" max="15356" width="14.33203125" style="15" customWidth="1" collapsed="1"/>
    <col min="15357" max="15599" width="11.5" style="15" collapsed="1"/>
    <col min="15600" max="15600" width="57.1640625" style="15" customWidth="1" collapsed="1"/>
    <col min="15601" max="15612" width="14.33203125" style="15" customWidth="1" collapsed="1"/>
    <col min="15613" max="15855" width="11.5" style="15" collapsed="1"/>
    <col min="15856" max="15856" width="57.1640625" style="15" customWidth="1" collapsed="1"/>
    <col min="15857" max="15868" width="14.33203125" style="15" customWidth="1" collapsed="1"/>
    <col min="15869" max="16111" width="11.5" style="15" collapsed="1"/>
    <col min="16112" max="16112" width="57.1640625" style="15" customWidth="1" collapsed="1"/>
    <col min="16113" max="16124" width="14.33203125" style="15" customWidth="1" collapsed="1"/>
    <col min="16125" max="16384" width="11.5" style="15" collapsed="1"/>
  </cols>
  <sheetData>
    <row r="1" spans="1:3" ht="15" customHeight="1" x14ac:dyDescent="0.2">
      <c r="A1" s="276" t="s">
        <v>100</v>
      </c>
      <c r="B1" s="280"/>
      <c r="C1" s="280"/>
    </row>
    <row r="2" spans="1:3" s="16" customFormat="1" ht="16.25" customHeight="1" x14ac:dyDescent="0.25">
      <c r="A2" s="269" t="s">
        <v>455</v>
      </c>
      <c r="B2" s="270"/>
      <c r="C2" s="270"/>
    </row>
    <row r="3" spans="1:3" s="16" customFormat="1" ht="15" customHeight="1" x14ac:dyDescent="0.25">
      <c r="A3" s="283" t="s">
        <v>149</v>
      </c>
      <c r="B3" s="283"/>
      <c r="C3" s="283"/>
    </row>
    <row r="5" spans="1:3" ht="18" x14ac:dyDescent="0.2">
      <c r="A5" s="20"/>
      <c r="B5" s="21" t="s">
        <v>150</v>
      </c>
      <c r="C5" s="20" t="s">
        <v>151</v>
      </c>
    </row>
    <row r="6" spans="1:3" ht="17" x14ac:dyDescent="0.2">
      <c r="A6" s="65" t="s">
        <v>152</v>
      </c>
      <c r="B6" s="66" t="s">
        <v>153</v>
      </c>
      <c r="C6" s="67" t="s">
        <v>124</v>
      </c>
    </row>
    <row r="7" spans="1:3" ht="34" x14ac:dyDescent="0.2">
      <c r="A7" s="65" t="s">
        <v>154</v>
      </c>
      <c r="B7" s="66" t="s">
        <v>155</v>
      </c>
      <c r="C7" s="67" t="s">
        <v>156</v>
      </c>
    </row>
    <row r="8" spans="1:3" ht="17" x14ac:dyDescent="0.2">
      <c r="A8" s="65" t="s">
        <v>168</v>
      </c>
      <c r="B8" s="66" t="s">
        <v>169</v>
      </c>
      <c r="C8" s="67" t="s">
        <v>441</v>
      </c>
    </row>
    <row r="9" spans="1:3" ht="34" x14ac:dyDescent="0.2">
      <c r="A9" s="65" t="s">
        <v>157</v>
      </c>
      <c r="B9" s="66" t="s">
        <v>158</v>
      </c>
      <c r="C9" s="67" t="s">
        <v>159</v>
      </c>
    </row>
    <row r="10" spans="1:3" s="24" customFormat="1" ht="17" x14ac:dyDescent="0.2">
      <c r="A10" s="68" t="s">
        <v>282</v>
      </c>
      <c r="B10" s="69" t="s">
        <v>283</v>
      </c>
      <c r="C10" s="69" t="s">
        <v>122</v>
      </c>
    </row>
    <row r="11" spans="1:3" ht="17" x14ac:dyDescent="0.2">
      <c r="A11" s="65" t="s">
        <v>382</v>
      </c>
      <c r="B11" s="65" t="s">
        <v>383</v>
      </c>
      <c r="C11" s="65" t="s">
        <v>442</v>
      </c>
    </row>
    <row r="12" spans="1:3" ht="34" x14ac:dyDescent="0.2">
      <c r="A12" s="65" t="s">
        <v>477</v>
      </c>
      <c r="B12" s="66" t="s">
        <v>478</v>
      </c>
      <c r="C12" s="67" t="s">
        <v>137</v>
      </c>
    </row>
    <row r="13" spans="1:3" ht="17" x14ac:dyDescent="0.2">
      <c r="A13" s="65" t="s">
        <v>160</v>
      </c>
      <c r="B13" s="66" t="s">
        <v>161</v>
      </c>
      <c r="C13" s="67" t="s">
        <v>162</v>
      </c>
    </row>
    <row r="14" spans="1:3" ht="34" x14ac:dyDescent="0.2">
      <c r="A14" s="65" t="s">
        <v>163</v>
      </c>
      <c r="B14" s="66" t="s">
        <v>164</v>
      </c>
      <c r="C14" s="67" t="s">
        <v>165</v>
      </c>
    </row>
  </sheetData>
  <mergeCells count="3">
    <mergeCell ref="A1:C1"/>
    <mergeCell ref="A2:C2"/>
    <mergeCell ref="A3:C3"/>
  </mergeCells>
  <hyperlinks>
    <hyperlink ref="A1:C1" location="Index!A1" display="Zurück zum Index" xr:uid="{763C36C3-D7B9-3249-9904-EAF52D185D5A}"/>
  </hyperlinks>
  <pageMargins left="0.7" right="0.7" top="0.75" bottom="0.75" header="0.3" footer="0.3"/>
  <pageSetup paperSize="9" fitToHeight="0"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FF7AB-3890-1F44-845C-14AA68A4201D}">
  <sheetPr>
    <pageSetUpPr fitToPage="1"/>
  </sheetPr>
  <dimension ref="A1:M21"/>
  <sheetViews>
    <sheetView showGridLines="0" zoomScaleNormal="100" workbookViewId="0">
      <selection sqref="A1:C1"/>
    </sheetView>
  </sheetViews>
  <sheetFormatPr baseColWidth="10" defaultColWidth="11.5" defaultRowHeight="16" x14ac:dyDescent="0.2"/>
  <cols>
    <col min="1" max="1" width="18.5" style="15" customWidth="1" collapsed="1"/>
    <col min="2" max="2" width="88.5" style="23" customWidth="1" collapsed="1"/>
    <col min="3" max="3" width="46" style="23" customWidth="1" collapsed="1"/>
    <col min="4" max="13" width="11.5" style="15"/>
    <col min="14" max="242" width="11.5" style="15" collapsed="1"/>
    <col min="243" max="243" width="57.1640625" style="15" customWidth="1" collapsed="1"/>
    <col min="244" max="255" width="14.33203125" style="15" customWidth="1" collapsed="1"/>
    <col min="256" max="498" width="11.5" style="15" collapsed="1"/>
    <col min="499" max="499" width="57.1640625" style="15" customWidth="1" collapsed="1"/>
    <col min="500" max="511" width="14.33203125" style="15" customWidth="1" collapsed="1"/>
    <col min="512" max="754" width="11.5" style="15" collapsed="1"/>
    <col min="755" max="755" width="57.1640625" style="15" customWidth="1" collapsed="1"/>
    <col min="756" max="767" width="14.33203125" style="15" customWidth="1" collapsed="1"/>
    <col min="768" max="1010" width="11.5" style="15" collapsed="1"/>
    <col min="1011" max="1011" width="57.1640625" style="15" customWidth="1" collapsed="1"/>
    <col min="1012" max="1023" width="14.33203125" style="15" customWidth="1" collapsed="1"/>
    <col min="1024" max="1266" width="11.5" style="15" collapsed="1"/>
    <col min="1267" max="1267" width="57.1640625" style="15" customWidth="1" collapsed="1"/>
    <col min="1268" max="1279" width="14.33203125" style="15" customWidth="1" collapsed="1"/>
    <col min="1280" max="1522" width="11.5" style="15" collapsed="1"/>
    <col min="1523" max="1523" width="57.1640625" style="15" customWidth="1" collapsed="1"/>
    <col min="1524" max="1535" width="14.33203125" style="15" customWidth="1" collapsed="1"/>
    <col min="1536" max="1778" width="11.5" style="15" collapsed="1"/>
    <col min="1779" max="1779" width="57.1640625" style="15" customWidth="1" collapsed="1"/>
    <col min="1780" max="1791" width="14.33203125" style="15" customWidth="1" collapsed="1"/>
    <col min="1792" max="2034" width="11.5" style="15" collapsed="1"/>
    <col min="2035" max="2035" width="57.1640625" style="15" customWidth="1" collapsed="1"/>
    <col min="2036" max="2047" width="14.33203125" style="15" customWidth="1" collapsed="1"/>
    <col min="2048" max="2290" width="11.5" style="15" collapsed="1"/>
    <col min="2291" max="2291" width="57.1640625" style="15" customWidth="1" collapsed="1"/>
    <col min="2292" max="2303" width="14.33203125" style="15" customWidth="1" collapsed="1"/>
    <col min="2304" max="2546" width="11.5" style="15" collapsed="1"/>
    <col min="2547" max="2547" width="57.1640625" style="15" customWidth="1" collapsed="1"/>
    <col min="2548" max="2559" width="14.33203125" style="15" customWidth="1" collapsed="1"/>
    <col min="2560" max="2802" width="11.5" style="15" collapsed="1"/>
    <col min="2803" max="2803" width="57.1640625" style="15" customWidth="1" collapsed="1"/>
    <col min="2804" max="2815" width="14.33203125" style="15" customWidth="1" collapsed="1"/>
    <col min="2816" max="3058" width="11.5" style="15" collapsed="1"/>
    <col min="3059" max="3059" width="57.1640625" style="15" customWidth="1" collapsed="1"/>
    <col min="3060" max="3071" width="14.33203125" style="15" customWidth="1" collapsed="1"/>
    <col min="3072" max="3314" width="11.5" style="15" collapsed="1"/>
    <col min="3315" max="3315" width="57.1640625" style="15" customWidth="1" collapsed="1"/>
    <col min="3316" max="3327" width="14.33203125" style="15" customWidth="1" collapsed="1"/>
    <col min="3328" max="3570" width="11.5" style="15" collapsed="1"/>
    <col min="3571" max="3571" width="57.1640625" style="15" customWidth="1" collapsed="1"/>
    <col min="3572" max="3583" width="14.33203125" style="15" customWidth="1" collapsed="1"/>
    <col min="3584" max="3826" width="11.5" style="15" collapsed="1"/>
    <col min="3827" max="3827" width="57.1640625" style="15" customWidth="1" collapsed="1"/>
    <col min="3828" max="3839" width="14.33203125" style="15" customWidth="1" collapsed="1"/>
    <col min="3840" max="4082" width="11.5" style="15" collapsed="1"/>
    <col min="4083" max="4083" width="57.1640625" style="15" customWidth="1" collapsed="1"/>
    <col min="4084" max="4095" width="14.33203125" style="15" customWidth="1" collapsed="1"/>
    <col min="4096" max="4338" width="11.5" style="15" collapsed="1"/>
    <col min="4339" max="4339" width="57.1640625" style="15" customWidth="1" collapsed="1"/>
    <col min="4340" max="4351" width="14.33203125" style="15" customWidth="1" collapsed="1"/>
    <col min="4352" max="4594" width="11.5" style="15" collapsed="1"/>
    <col min="4595" max="4595" width="57.1640625" style="15" customWidth="1" collapsed="1"/>
    <col min="4596" max="4607" width="14.33203125" style="15" customWidth="1" collapsed="1"/>
    <col min="4608" max="4850" width="11.5" style="15" collapsed="1"/>
    <col min="4851" max="4851" width="57.1640625" style="15" customWidth="1" collapsed="1"/>
    <col min="4852" max="4863" width="14.33203125" style="15" customWidth="1" collapsed="1"/>
    <col min="4864" max="5106" width="11.5" style="15" collapsed="1"/>
    <col min="5107" max="5107" width="57.1640625" style="15" customWidth="1" collapsed="1"/>
    <col min="5108" max="5119" width="14.33203125" style="15" customWidth="1" collapsed="1"/>
    <col min="5120" max="5362" width="11.5" style="15" collapsed="1"/>
    <col min="5363" max="5363" width="57.1640625" style="15" customWidth="1" collapsed="1"/>
    <col min="5364" max="5375" width="14.33203125" style="15" customWidth="1" collapsed="1"/>
    <col min="5376" max="5618" width="11.5" style="15" collapsed="1"/>
    <col min="5619" max="5619" width="57.1640625" style="15" customWidth="1" collapsed="1"/>
    <col min="5620" max="5631" width="14.33203125" style="15" customWidth="1" collapsed="1"/>
    <col min="5632" max="5874" width="11.5" style="15" collapsed="1"/>
    <col min="5875" max="5875" width="57.1640625" style="15" customWidth="1" collapsed="1"/>
    <col min="5876" max="5887" width="14.33203125" style="15" customWidth="1" collapsed="1"/>
    <col min="5888" max="6130" width="11.5" style="15" collapsed="1"/>
    <col min="6131" max="6131" width="57.1640625" style="15" customWidth="1" collapsed="1"/>
    <col min="6132" max="6143" width="14.33203125" style="15" customWidth="1" collapsed="1"/>
    <col min="6144" max="6386" width="11.5" style="15" collapsed="1"/>
    <col min="6387" max="6387" width="57.1640625" style="15" customWidth="1" collapsed="1"/>
    <col min="6388" max="6399" width="14.33203125" style="15" customWidth="1" collapsed="1"/>
    <col min="6400" max="6642" width="11.5" style="15" collapsed="1"/>
    <col min="6643" max="6643" width="57.1640625" style="15" customWidth="1" collapsed="1"/>
    <col min="6644" max="6655" width="14.33203125" style="15" customWidth="1" collapsed="1"/>
    <col min="6656" max="6898" width="11.5" style="15" collapsed="1"/>
    <col min="6899" max="6899" width="57.1640625" style="15" customWidth="1" collapsed="1"/>
    <col min="6900" max="6911" width="14.33203125" style="15" customWidth="1" collapsed="1"/>
    <col min="6912" max="7154" width="11.5" style="15" collapsed="1"/>
    <col min="7155" max="7155" width="57.1640625" style="15" customWidth="1" collapsed="1"/>
    <col min="7156" max="7167" width="14.33203125" style="15" customWidth="1" collapsed="1"/>
    <col min="7168" max="7410" width="11.5" style="15" collapsed="1"/>
    <col min="7411" max="7411" width="57.1640625" style="15" customWidth="1" collapsed="1"/>
    <col min="7412" max="7423" width="14.33203125" style="15" customWidth="1" collapsed="1"/>
    <col min="7424" max="7666" width="11.5" style="15" collapsed="1"/>
    <col min="7667" max="7667" width="57.1640625" style="15" customWidth="1" collapsed="1"/>
    <col min="7668" max="7679" width="14.33203125" style="15" customWidth="1" collapsed="1"/>
    <col min="7680" max="7922" width="11.5" style="15" collapsed="1"/>
    <col min="7923" max="7923" width="57.1640625" style="15" customWidth="1" collapsed="1"/>
    <col min="7924" max="7935" width="14.33203125" style="15" customWidth="1" collapsed="1"/>
    <col min="7936" max="8178" width="11.5" style="15" collapsed="1"/>
    <col min="8179" max="8179" width="57.1640625" style="15" customWidth="1" collapsed="1"/>
    <col min="8180" max="8191" width="14.33203125" style="15" customWidth="1" collapsed="1"/>
    <col min="8192" max="8434" width="11.5" style="15" collapsed="1"/>
    <col min="8435" max="8435" width="57.1640625" style="15" customWidth="1" collapsed="1"/>
    <col min="8436" max="8447" width="14.33203125" style="15" customWidth="1" collapsed="1"/>
    <col min="8448" max="8690" width="11.5" style="15" collapsed="1"/>
    <col min="8691" max="8691" width="57.1640625" style="15" customWidth="1" collapsed="1"/>
    <col min="8692" max="8703" width="14.33203125" style="15" customWidth="1" collapsed="1"/>
    <col min="8704" max="8946" width="11.5" style="15" collapsed="1"/>
    <col min="8947" max="8947" width="57.1640625" style="15" customWidth="1" collapsed="1"/>
    <col min="8948" max="8959" width="14.33203125" style="15" customWidth="1" collapsed="1"/>
    <col min="8960" max="9202" width="11.5" style="15" collapsed="1"/>
    <col min="9203" max="9203" width="57.1640625" style="15" customWidth="1" collapsed="1"/>
    <col min="9204" max="9215" width="14.33203125" style="15" customWidth="1" collapsed="1"/>
    <col min="9216" max="9458" width="11.5" style="15" collapsed="1"/>
    <col min="9459" max="9459" width="57.1640625" style="15" customWidth="1" collapsed="1"/>
    <col min="9460" max="9471" width="14.33203125" style="15" customWidth="1" collapsed="1"/>
    <col min="9472" max="9714" width="11.5" style="15" collapsed="1"/>
    <col min="9715" max="9715" width="57.1640625" style="15" customWidth="1" collapsed="1"/>
    <col min="9716" max="9727" width="14.33203125" style="15" customWidth="1" collapsed="1"/>
    <col min="9728" max="9970" width="11.5" style="15" collapsed="1"/>
    <col min="9971" max="9971" width="57.1640625" style="15" customWidth="1" collapsed="1"/>
    <col min="9972" max="9983" width="14.33203125" style="15" customWidth="1" collapsed="1"/>
    <col min="9984" max="10226" width="11.5" style="15" collapsed="1"/>
    <col min="10227" max="10227" width="57.1640625" style="15" customWidth="1" collapsed="1"/>
    <col min="10228" max="10239" width="14.33203125" style="15" customWidth="1" collapsed="1"/>
    <col min="10240" max="10482" width="11.5" style="15" collapsed="1"/>
    <col min="10483" max="10483" width="57.1640625" style="15" customWidth="1" collapsed="1"/>
    <col min="10484" max="10495" width="14.33203125" style="15" customWidth="1" collapsed="1"/>
    <col min="10496" max="10738" width="11.5" style="15" collapsed="1"/>
    <col min="10739" max="10739" width="57.1640625" style="15" customWidth="1" collapsed="1"/>
    <col min="10740" max="10751" width="14.33203125" style="15" customWidth="1" collapsed="1"/>
    <col min="10752" max="10994" width="11.5" style="15" collapsed="1"/>
    <col min="10995" max="10995" width="57.1640625" style="15" customWidth="1" collapsed="1"/>
    <col min="10996" max="11007" width="14.33203125" style="15" customWidth="1" collapsed="1"/>
    <col min="11008" max="11250" width="11.5" style="15" collapsed="1"/>
    <col min="11251" max="11251" width="57.1640625" style="15" customWidth="1" collapsed="1"/>
    <col min="11252" max="11263" width="14.33203125" style="15" customWidth="1" collapsed="1"/>
    <col min="11264" max="11506" width="11.5" style="15" collapsed="1"/>
    <col min="11507" max="11507" width="57.1640625" style="15" customWidth="1" collapsed="1"/>
    <col min="11508" max="11519" width="14.33203125" style="15" customWidth="1" collapsed="1"/>
    <col min="11520" max="11762" width="11.5" style="15" collapsed="1"/>
    <col min="11763" max="11763" width="57.1640625" style="15" customWidth="1" collapsed="1"/>
    <col min="11764" max="11775" width="14.33203125" style="15" customWidth="1" collapsed="1"/>
    <col min="11776" max="12018" width="11.5" style="15" collapsed="1"/>
    <col min="12019" max="12019" width="57.1640625" style="15" customWidth="1" collapsed="1"/>
    <col min="12020" max="12031" width="14.33203125" style="15" customWidth="1" collapsed="1"/>
    <col min="12032" max="12274" width="11.5" style="15" collapsed="1"/>
    <col min="12275" max="12275" width="57.1640625" style="15" customWidth="1" collapsed="1"/>
    <col min="12276" max="12287" width="14.33203125" style="15" customWidth="1" collapsed="1"/>
    <col min="12288" max="12530" width="11.5" style="15" collapsed="1"/>
    <col min="12531" max="12531" width="57.1640625" style="15" customWidth="1" collapsed="1"/>
    <col min="12532" max="12543" width="14.33203125" style="15" customWidth="1" collapsed="1"/>
    <col min="12544" max="12786" width="11.5" style="15" collapsed="1"/>
    <col min="12787" max="12787" width="57.1640625" style="15" customWidth="1" collapsed="1"/>
    <col min="12788" max="12799" width="14.33203125" style="15" customWidth="1" collapsed="1"/>
    <col min="12800" max="13042" width="11.5" style="15" collapsed="1"/>
    <col min="13043" max="13043" width="57.1640625" style="15" customWidth="1" collapsed="1"/>
    <col min="13044" max="13055" width="14.33203125" style="15" customWidth="1" collapsed="1"/>
    <col min="13056" max="13298" width="11.5" style="15" collapsed="1"/>
    <col min="13299" max="13299" width="57.1640625" style="15" customWidth="1" collapsed="1"/>
    <col min="13300" max="13311" width="14.33203125" style="15" customWidth="1" collapsed="1"/>
    <col min="13312" max="13554" width="11.5" style="15" collapsed="1"/>
    <col min="13555" max="13555" width="57.1640625" style="15" customWidth="1" collapsed="1"/>
    <col min="13556" max="13567" width="14.33203125" style="15" customWidth="1" collapsed="1"/>
    <col min="13568" max="13810" width="11.5" style="15" collapsed="1"/>
    <col min="13811" max="13811" width="57.1640625" style="15" customWidth="1" collapsed="1"/>
    <col min="13812" max="13823" width="14.33203125" style="15" customWidth="1" collapsed="1"/>
    <col min="13824" max="14066" width="11.5" style="15" collapsed="1"/>
    <col min="14067" max="14067" width="57.1640625" style="15" customWidth="1" collapsed="1"/>
    <col min="14068" max="14079" width="14.33203125" style="15" customWidth="1" collapsed="1"/>
    <col min="14080" max="14322" width="11.5" style="15" collapsed="1"/>
    <col min="14323" max="14323" width="57.1640625" style="15" customWidth="1" collapsed="1"/>
    <col min="14324" max="14335" width="14.33203125" style="15" customWidth="1" collapsed="1"/>
    <col min="14336" max="14578" width="11.5" style="15" collapsed="1"/>
    <col min="14579" max="14579" width="57.1640625" style="15" customWidth="1" collapsed="1"/>
    <col min="14580" max="14591" width="14.33203125" style="15" customWidth="1" collapsed="1"/>
    <col min="14592" max="14834" width="11.5" style="15" collapsed="1"/>
    <col min="14835" max="14835" width="57.1640625" style="15" customWidth="1" collapsed="1"/>
    <col min="14836" max="14847" width="14.33203125" style="15" customWidth="1" collapsed="1"/>
    <col min="14848" max="15090" width="11.5" style="15" collapsed="1"/>
    <col min="15091" max="15091" width="57.1640625" style="15" customWidth="1" collapsed="1"/>
    <col min="15092" max="15103" width="14.33203125" style="15" customWidth="1" collapsed="1"/>
    <col min="15104" max="15346" width="11.5" style="15" collapsed="1"/>
    <col min="15347" max="15347" width="57.1640625" style="15" customWidth="1" collapsed="1"/>
    <col min="15348" max="15359" width="14.33203125" style="15" customWidth="1" collapsed="1"/>
    <col min="15360" max="15602" width="11.5" style="15" collapsed="1"/>
    <col min="15603" max="15603" width="57.1640625" style="15" customWidth="1" collapsed="1"/>
    <col min="15604" max="15615" width="14.33203125" style="15" customWidth="1" collapsed="1"/>
    <col min="15616" max="15858" width="11.5" style="15" collapsed="1"/>
    <col min="15859" max="15859" width="57.1640625" style="15" customWidth="1" collapsed="1"/>
    <col min="15860" max="15871" width="14.33203125" style="15" customWidth="1" collapsed="1"/>
    <col min="15872" max="16114" width="11.5" style="15" collapsed="1"/>
    <col min="16115" max="16115" width="57.1640625" style="15" customWidth="1" collapsed="1"/>
    <col min="16116" max="16127" width="14.33203125" style="15" customWidth="1" collapsed="1"/>
    <col min="16128" max="16384" width="11.5" style="15" collapsed="1"/>
  </cols>
  <sheetData>
    <row r="1" spans="1:3" ht="15" customHeight="1" x14ac:dyDescent="0.2">
      <c r="A1" s="276" t="s">
        <v>100</v>
      </c>
      <c r="B1" s="280"/>
      <c r="C1" s="280"/>
    </row>
    <row r="2" spans="1:3" s="16" customFormat="1" ht="16.25" customHeight="1" x14ac:dyDescent="0.25">
      <c r="A2" s="269" t="s">
        <v>455</v>
      </c>
      <c r="B2" s="270"/>
      <c r="C2" s="270"/>
    </row>
    <row r="3" spans="1:3" s="16" customFormat="1" ht="15" customHeight="1" x14ac:dyDescent="0.25">
      <c r="A3" s="283" t="s">
        <v>166</v>
      </c>
      <c r="B3" s="283"/>
      <c r="C3" s="283"/>
    </row>
    <row r="5" spans="1:3" ht="19" thickBot="1" x14ac:dyDescent="0.25">
      <c r="A5" s="20"/>
      <c r="B5" s="21" t="s">
        <v>150</v>
      </c>
      <c r="C5" s="20" t="s">
        <v>167</v>
      </c>
    </row>
    <row r="6" spans="1:3" ht="18" thickBot="1" x14ac:dyDescent="0.25">
      <c r="A6" s="28" t="s">
        <v>284</v>
      </c>
      <c r="B6" s="28" t="s">
        <v>285</v>
      </c>
      <c r="C6" s="49" t="s">
        <v>381</v>
      </c>
    </row>
    <row r="7" spans="1:3" s="50" customFormat="1" ht="18" thickBot="1" x14ac:dyDescent="0.25">
      <c r="A7" s="28" t="s">
        <v>286</v>
      </c>
      <c r="B7" s="28" t="s">
        <v>287</v>
      </c>
      <c r="C7" s="49" t="s">
        <v>288</v>
      </c>
    </row>
    <row r="8" spans="1:3" s="50" customFormat="1" ht="18" thickBot="1" x14ac:dyDescent="0.25">
      <c r="A8" s="28" t="s">
        <v>170</v>
      </c>
      <c r="B8" s="28" t="s">
        <v>171</v>
      </c>
      <c r="C8" s="49" t="s">
        <v>172</v>
      </c>
    </row>
    <row r="9" spans="1:3" s="50" customFormat="1" ht="18" thickBot="1" x14ac:dyDescent="0.25">
      <c r="A9" s="28" t="s">
        <v>289</v>
      </c>
      <c r="B9" s="28" t="s">
        <v>290</v>
      </c>
      <c r="C9" s="49" t="s">
        <v>291</v>
      </c>
    </row>
    <row r="10" spans="1:3" ht="18" thickBot="1" x14ac:dyDescent="0.25">
      <c r="A10" s="28" t="s">
        <v>292</v>
      </c>
      <c r="B10" s="28" t="s">
        <v>293</v>
      </c>
      <c r="C10" s="49" t="s">
        <v>294</v>
      </c>
    </row>
    <row r="11" spans="1:3" ht="18" thickBot="1" x14ac:dyDescent="0.25">
      <c r="A11" s="28" t="s">
        <v>384</v>
      </c>
      <c r="B11" s="28" t="s">
        <v>385</v>
      </c>
      <c r="C11" s="49" t="s">
        <v>386</v>
      </c>
    </row>
    <row r="12" spans="1:3" s="27" customFormat="1" ht="18" thickBot="1" x14ac:dyDescent="0.25">
      <c r="A12" s="28" t="s">
        <v>173</v>
      </c>
      <c r="B12" s="28" t="s">
        <v>174</v>
      </c>
      <c r="C12" s="49" t="s">
        <v>295</v>
      </c>
    </row>
    <row r="13" spans="1:3" s="27" customFormat="1" ht="18" thickBot="1" x14ac:dyDescent="0.25">
      <c r="A13" s="28" t="s">
        <v>175</v>
      </c>
      <c r="B13" s="28" t="s">
        <v>176</v>
      </c>
      <c r="C13" s="49" t="s">
        <v>177</v>
      </c>
    </row>
    <row r="14" spans="1:3" ht="18" thickBot="1" x14ac:dyDescent="0.25">
      <c r="A14" s="28" t="s">
        <v>296</v>
      </c>
      <c r="B14" s="28" t="s">
        <v>297</v>
      </c>
      <c r="C14" s="49" t="s">
        <v>298</v>
      </c>
    </row>
    <row r="15" spans="1:3" ht="17" x14ac:dyDescent="0.2">
      <c r="A15" s="77" t="s">
        <v>299</v>
      </c>
      <c r="B15" s="77" t="s">
        <v>300</v>
      </c>
      <c r="C15" s="75" t="s">
        <v>321</v>
      </c>
    </row>
    <row r="16" spans="1:3" ht="17" x14ac:dyDescent="0.2">
      <c r="A16" s="78" t="s">
        <v>387</v>
      </c>
      <c r="B16" s="79" t="s">
        <v>388</v>
      </c>
      <c r="C16" s="80" t="s">
        <v>389</v>
      </c>
    </row>
    <row r="17" spans="1:3" ht="17" x14ac:dyDescent="0.2">
      <c r="A17" s="82" t="s">
        <v>390</v>
      </c>
      <c r="B17" s="86" t="s">
        <v>391</v>
      </c>
      <c r="C17" s="79" t="s">
        <v>392</v>
      </c>
    </row>
    <row r="18" spans="1:3" x14ac:dyDescent="0.2">
      <c r="A18" s="83"/>
      <c r="C18" s="81"/>
    </row>
    <row r="21" spans="1:3" x14ac:dyDescent="0.2">
      <c r="B21" s="76"/>
    </row>
  </sheetData>
  <mergeCells count="3">
    <mergeCell ref="A1:C1"/>
    <mergeCell ref="A2:C2"/>
    <mergeCell ref="A3:C3"/>
  </mergeCells>
  <hyperlinks>
    <hyperlink ref="A1:C1" location="Index!A1" display="Zurück zum Index" xr:uid="{0C8F9EFE-7AFC-B24A-83DD-D624235E8106}"/>
  </hyperlinks>
  <pageMargins left="0.7" right="0.7" top="0.75" bottom="0.75" header="0.3" footer="0.3"/>
  <pageSetup paperSize="9" fitToHeight="0"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3D92B-76AB-5B4C-AA2B-C6572FFD6E36}">
  <sheetPr>
    <pageSetUpPr fitToPage="1"/>
  </sheetPr>
  <dimension ref="A1:M43"/>
  <sheetViews>
    <sheetView showGridLines="0" topLeftCell="A31" zoomScaleNormal="100" workbookViewId="0">
      <selection activeCell="C43" sqref="A7:C43"/>
    </sheetView>
  </sheetViews>
  <sheetFormatPr baseColWidth="10" defaultColWidth="11.5" defaultRowHeight="16" x14ac:dyDescent="0.2"/>
  <cols>
    <col min="1" max="1" width="88.83203125" style="15" customWidth="1" collapsed="1"/>
    <col min="2" max="2" width="31.1640625" style="15" customWidth="1" collapsed="1"/>
    <col min="3" max="3" width="24.5" style="14" customWidth="1" collapsed="1"/>
    <col min="4" max="13" width="11.5" style="15"/>
    <col min="14" max="230" width="11.5" style="15" collapsed="1"/>
    <col min="231" max="231" width="57.1640625" style="15" customWidth="1" collapsed="1"/>
    <col min="232" max="243" width="14.33203125" style="15" customWidth="1" collapsed="1"/>
    <col min="244" max="486" width="11.5" style="15" collapsed="1"/>
    <col min="487" max="487" width="57.1640625" style="15" customWidth="1" collapsed="1"/>
    <col min="488" max="499" width="14.33203125" style="15" customWidth="1" collapsed="1"/>
    <col min="500" max="742" width="11.5" style="15" collapsed="1"/>
    <col min="743" max="743" width="57.1640625" style="15" customWidth="1" collapsed="1"/>
    <col min="744" max="755" width="14.33203125" style="15" customWidth="1" collapsed="1"/>
    <col min="756" max="998" width="11.5" style="15" collapsed="1"/>
    <col min="999" max="999" width="57.1640625" style="15" customWidth="1" collapsed="1"/>
    <col min="1000" max="1011" width="14.33203125" style="15" customWidth="1" collapsed="1"/>
    <col min="1012" max="1254" width="11.5" style="15" collapsed="1"/>
    <col min="1255" max="1255" width="57.1640625" style="15" customWidth="1" collapsed="1"/>
    <col min="1256" max="1267" width="14.33203125" style="15" customWidth="1" collapsed="1"/>
    <col min="1268" max="1510" width="11.5" style="15" collapsed="1"/>
    <col min="1511" max="1511" width="57.1640625" style="15" customWidth="1" collapsed="1"/>
    <col min="1512" max="1523" width="14.33203125" style="15" customWidth="1" collapsed="1"/>
    <col min="1524" max="1766" width="11.5" style="15" collapsed="1"/>
    <col min="1767" max="1767" width="57.1640625" style="15" customWidth="1" collapsed="1"/>
    <col min="1768" max="1779" width="14.33203125" style="15" customWidth="1" collapsed="1"/>
    <col min="1780" max="2022" width="11.5" style="15" collapsed="1"/>
    <col min="2023" max="2023" width="57.1640625" style="15" customWidth="1" collapsed="1"/>
    <col min="2024" max="2035" width="14.33203125" style="15" customWidth="1" collapsed="1"/>
    <col min="2036" max="2278" width="11.5" style="15" collapsed="1"/>
    <col min="2279" max="2279" width="57.1640625" style="15" customWidth="1" collapsed="1"/>
    <col min="2280" max="2291" width="14.33203125" style="15" customWidth="1" collapsed="1"/>
    <col min="2292" max="2534" width="11.5" style="15" collapsed="1"/>
    <col min="2535" max="2535" width="57.1640625" style="15" customWidth="1" collapsed="1"/>
    <col min="2536" max="2547" width="14.33203125" style="15" customWidth="1" collapsed="1"/>
    <col min="2548" max="2790" width="11.5" style="15" collapsed="1"/>
    <col min="2791" max="2791" width="57.1640625" style="15" customWidth="1" collapsed="1"/>
    <col min="2792" max="2803" width="14.33203125" style="15" customWidth="1" collapsed="1"/>
    <col min="2804" max="3046" width="11.5" style="15" collapsed="1"/>
    <col min="3047" max="3047" width="57.1640625" style="15" customWidth="1" collapsed="1"/>
    <col min="3048" max="3059" width="14.33203125" style="15" customWidth="1" collapsed="1"/>
    <col min="3060" max="3302" width="11.5" style="15" collapsed="1"/>
    <col min="3303" max="3303" width="57.1640625" style="15" customWidth="1" collapsed="1"/>
    <col min="3304" max="3315" width="14.33203125" style="15" customWidth="1" collapsed="1"/>
    <col min="3316" max="3558" width="11.5" style="15" collapsed="1"/>
    <col min="3559" max="3559" width="57.1640625" style="15" customWidth="1" collapsed="1"/>
    <col min="3560" max="3571" width="14.33203125" style="15" customWidth="1" collapsed="1"/>
    <col min="3572" max="3814" width="11.5" style="15" collapsed="1"/>
    <col min="3815" max="3815" width="57.1640625" style="15" customWidth="1" collapsed="1"/>
    <col min="3816" max="3827" width="14.33203125" style="15" customWidth="1" collapsed="1"/>
    <col min="3828" max="4070" width="11.5" style="15" collapsed="1"/>
    <col min="4071" max="4071" width="57.1640625" style="15" customWidth="1" collapsed="1"/>
    <col min="4072" max="4083" width="14.33203125" style="15" customWidth="1" collapsed="1"/>
    <col min="4084" max="4326" width="11.5" style="15" collapsed="1"/>
    <col min="4327" max="4327" width="57.1640625" style="15" customWidth="1" collapsed="1"/>
    <col min="4328" max="4339" width="14.33203125" style="15" customWidth="1" collapsed="1"/>
    <col min="4340" max="4582" width="11.5" style="15" collapsed="1"/>
    <col min="4583" max="4583" width="57.1640625" style="15" customWidth="1" collapsed="1"/>
    <col min="4584" max="4595" width="14.33203125" style="15" customWidth="1" collapsed="1"/>
    <col min="4596" max="4838" width="11.5" style="15" collapsed="1"/>
    <col min="4839" max="4839" width="57.1640625" style="15" customWidth="1" collapsed="1"/>
    <col min="4840" max="4851" width="14.33203125" style="15" customWidth="1" collapsed="1"/>
    <col min="4852" max="5094" width="11.5" style="15" collapsed="1"/>
    <col min="5095" max="5095" width="57.1640625" style="15" customWidth="1" collapsed="1"/>
    <col min="5096" max="5107" width="14.33203125" style="15" customWidth="1" collapsed="1"/>
    <col min="5108" max="5350" width="11.5" style="15" collapsed="1"/>
    <col min="5351" max="5351" width="57.1640625" style="15" customWidth="1" collapsed="1"/>
    <col min="5352" max="5363" width="14.33203125" style="15" customWidth="1" collapsed="1"/>
    <col min="5364" max="5606" width="11.5" style="15" collapsed="1"/>
    <col min="5607" max="5607" width="57.1640625" style="15" customWidth="1" collapsed="1"/>
    <col min="5608" max="5619" width="14.33203125" style="15" customWidth="1" collapsed="1"/>
    <col min="5620" max="5862" width="11.5" style="15" collapsed="1"/>
    <col min="5863" max="5863" width="57.1640625" style="15" customWidth="1" collapsed="1"/>
    <col min="5864" max="5875" width="14.33203125" style="15" customWidth="1" collapsed="1"/>
    <col min="5876" max="6118" width="11.5" style="15" collapsed="1"/>
    <col min="6119" max="6119" width="57.1640625" style="15" customWidth="1" collapsed="1"/>
    <col min="6120" max="6131" width="14.33203125" style="15" customWidth="1" collapsed="1"/>
    <col min="6132" max="6374" width="11.5" style="15" collapsed="1"/>
    <col min="6375" max="6375" width="57.1640625" style="15" customWidth="1" collapsed="1"/>
    <col min="6376" max="6387" width="14.33203125" style="15" customWidth="1" collapsed="1"/>
    <col min="6388" max="6630" width="11.5" style="15" collapsed="1"/>
    <col min="6631" max="6631" width="57.1640625" style="15" customWidth="1" collapsed="1"/>
    <col min="6632" max="6643" width="14.33203125" style="15" customWidth="1" collapsed="1"/>
    <col min="6644" max="6886" width="11.5" style="15" collapsed="1"/>
    <col min="6887" max="6887" width="57.1640625" style="15" customWidth="1" collapsed="1"/>
    <col min="6888" max="6899" width="14.33203125" style="15" customWidth="1" collapsed="1"/>
    <col min="6900" max="7142" width="11.5" style="15" collapsed="1"/>
    <col min="7143" max="7143" width="57.1640625" style="15" customWidth="1" collapsed="1"/>
    <col min="7144" max="7155" width="14.33203125" style="15" customWidth="1" collapsed="1"/>
    <col min="7156" max="7398" width="11.5" style="15" collapsed="1"/>
    <col min="7399" max="7399" width="57.1640625" style="15" customWidth="1" collapsed="1"/>
    <col min="7400" max="7411" width="14.33203125" style="15" customWidth="1" collapsed="1"/>
    <col min="7412" max="7654" width="11.5" style="15" collapsed="1"/>
    <col min="7655" max="7655" width="57.1640625" style="15" customWidth="1" collapsed="1"/>
    <col min="7656" max="7667" width="14.33203125" style="15" customWidth="1" collapsed="1"/>
    <col min="7668" max="7910" width="11.5" style="15" collapsed="1"/>
    <col min="7911" max="7911" width="57.1640625" style="15" customWidth="1" collapsed="1"/>
    <col min="7912" max="7923" width="14.33203125" style="15" customWidth="1" collapsed="1"/>
    <col min="7924" max="8166" width="11.5" style="15" collapsed="1"/>
    <col min="8167" max="8167" width="57.1640625" style="15" customWidth="1" collapsed="1"/>
    <col min="8168" max="8179" width="14.33203125" style="15" customWidth="1" collapsed="1"/>
    <col min="8180" max="8422" width="11.5" style="15" collapsed="1"/>
    <col min="8423" max="8423" width="57.1640625" style="15" customWidth="1" collapsed="1"/>
    <col min="8424" max="8435" width="14.33203125" style="15" customWidth="1" collapsed="1"/>
    <col min="8436" max="8678" width="11.5" style="15" collapsed="1"/>
    <col min="8679" max="8679" width="57.1640625" style="15" customWidth="1" collapsed="1"/>
    <col min="8680" max="8691" width="14.33203125" style="15" customWidth="1" collapsed="1"/>
    <col min="8692" max="8934" width="11.5" style="15" collapsed="1"/>
    <col min="8935" max="8935" width="57.1640625" style="15" customWidth="1" collapsed="1"/>
    <col min="8936" max="8947" width="14.33203125" style="15" customWidth="1" collapsed="1"/>
    <col min="8948" max="9190" width="11.5" style="15" collapsed="1"/>
    <col min="9191" max="9191" width="57.1640625" style="15" customWidth="1" collapsed="1"/>
    <col min="9192" max="9203" width="14.33203125" style="15" customWidth="1" collapsed="1"/>
    <col min="9204" max="9446" width="11.5" style="15" collapsed="1"/>
    <col min="9447" max="9447" width="57.1640625" style="15" customWidth="1" collapsed="1"/>
    <col min="9448" max="9459" width="14.33203125" style="15" customWidth="1" collapsed="1"/>
    <col min="9460" max="9702" width="11.5" style="15" collapsed="1"/>
    <col min="9703" max="9703" width="57.1640625" style="15" customWidth="1" collapsed="1"/>
    <col min="9704" max="9715" width="14.33203125" style="15" customWidth="1" collapsed="1"/>
    <col min="9716" max="9958" width="11.5" style="15" collapsed="1"/>
    <col min="9959" max="9959" width="57.1640625" style="15" customWidth="1" collapsed="1"/>
    <col min="9960" max="9971" width="14.33203125" style="15" customWidth="1" collapsed="1"/>
    <col min="9972" max="10214" width="11.5" style="15" collapsed="1"/>
    <col min="10215" max="10215" width="57.1640625" style="15" customWidth="1" collapsed="1"/>
    <col min="10216" max="10227" width="14.33203125" style="15" customWidth="1" collapsed="1"/>
    <col min="10228" max="10470" width="11.5" style="15" collapsed="1"/>
    <col min="10471" max="10471" width="57.1640625" style="15" customWidth="1" collapsed="1"/>
    <col min="10472" max="10483" width="14.33203125" style="15" customWidth="1" collapsed="1"/>
    <col min="10484" max="10726" width="11.5" style="15" collapsed="1"/>
    <col min="10727" max="10727" width="57.1640625" style="15" customWidth="1" collapsed="1"/>
    <col min="10728" max="10739" width="14.33203125" style="15" customWidth="1" collapsed="1"/>
    <col min="10740" max="10982" width="11.5" style="15" collapsed="1"/>
    <col min="10983" max="10983" width="57.1640625" style="15" customWidth="1" collapsed="1"/>
    <col min="10984" max="10995" width="14.33203125" style="15" customWidth="1" collapsed="1"/>
    <col min="10996" max="11238" width="11.5" style="15" collapsed="1"/>
    <col min="11239" max="11239" width="57.1640625" style="15" customWidth="1" collapsed="1"/>
    <col min="11240" max="11251" width="14.33203125" style="15" customWidth="1" collapsed="1"/>
    <col min="11252" max="11494" width="11.5" style="15" collapsed="1"/>
    <col min="11495" max="11495" width="57.1640625" style="15" customWidth="1" collapsed="1"/>
    <col min="11496" max="11507" width="14.33203125" style="15" customWidth="1" collapsed="1"/>
    <col min="11508" max="11750" width="11.5" style="15" collapsed="1"/>
    <col min="11751" max="11751" width="57.1640625" style="15" customWidth="1" collapsed="1"/>
    <col min="11752" max="11763" width="14.33203125" style="15" customWidth="1" collapsed="1"/>
    <col min="11764" max="12006" width="11.5" style="15" collapsed="1"/>
    <col min="12007" max="12007" width="57.1640625" style="15" customWidth="1" collapsed="1"/>
    <col min="12008" max="12019" width="14.33203125" style="15" customWidth="1" collapsed="1"/>
    <col min="12020" max="12262" width="11.5" style="15" collapsed="1"/>
    <col min="12263" max="12263" width="57.1640625" style="15" customWidth="1" collapsed="1"/>
    <col min="12264" max="12275" width="14.33203125" style="15" customWidth="1" collapsed="1"/>
    <col min="12276" max="12518" width="11.5" style="15" collapsed="1"/>
    <col min="12519" max="12519" width="57.1640625" style="15" customWidth="1" collapsed="1"/>
    <col min="12520" max="12531" width="14.33203125" style="15" customWidth="1" collapsed="1"/>
    <col min="12532" max="12774" width="11.5" style="15" collapsed="1"/>
    <col min="12775" max="12775" width="57.1640625" style="15" customWidth="1" collapsed="1"/>
    <col min="12776" max="12787" width="14.33203125" style="15" customWidth="1" collapsed="1"/>
    <col min="12788" max="13030" width="11.5" style="15" collapsed="1"/>
    <col min="13031" max="13031" width="57.1640625" style="15" customWidth="1" collapsed="1"/>
    <col min="13032" max="13043" width="14.33203125" style="15" customWidth="1" collapsed="1"/>
    <col min="13044" max="13286" width="11.5" style="15" collapsed="1"/>
    <col min="13287" max="13287" width="57.1640625" style="15" customWidth="1" collapsed="1"/>
    <col min="13288" max="13299" width="14.33203125" style="15" customWidth="1" collapsed="1"/>
    <col min="13300" max="13542" width="11.5" style="15" collapsed="1"/>
    <col min="13543" max="13543" width="57.1640625" style="15" customWidth="1" collapsed="1"/>
    <col min="13544" max="13555" width="14.33203125" style="15" customWidth="1" collapsed="1"/>
    <col min="13556" max="13798" width="11.5" style="15" collapsed="1"/>
    <col min="13799" max="13799" width="57.1640625" style="15" customWidth="1" collapsed="1"/>
    <col min="13800" max="13811" width="14.33203125" style="15" customWidth="1" collapsed="1"/>
    <col min="13812" max="14054" width="11.5" style="15" collapsed="1"/>
    <col min="14055" max="14055" width="57.1640625" style="15" customWidth="1" collapsed="1"/>
    <col min="14056" max="14067" width="14.33203125" style="15" customWidth="1" collapsed="1"/>
    <col min="14068" max="14310" width="11.5" style="15" collapsed="1"/>
    <col min="14311" max="14311" width="57.1640625" style="15" customWidth="1" collapsed="1"/>
    <col min="14312" max="14323" width="14.33203125" style="15" customWidth="1" collapsed="1"/>
    <col min="14324" max="14566" width="11.5" style="15" collapsed="1"/>
    <col min="14567" max="14567" width="57.1640625" style="15" customWidth="1" collapsed="1"/>
    <col min="14568" max="14579" width="14.33203125" style="15" customWidth="1" collapsed="1"/>
    <col min="14580" max="14822" width="11.5" style="15" collapsed="1"/>
    <col min="14823" max="14823" width="57.1640625" style="15" customWidth="1" collapsed="1"/>
    <col min="14824" max="14835" width="14.33203125" style="15" customWidth="1" collapsed="1"/>
    <col min="14836" max="15078" width="11.5" style="15" collapsed="1"/>
    <col min="15079" max="15079" width="57.1640625" style="15" customWidth="1" collapsed="1"/>
    <col min="15080" max="15091" width="14.33203125" style="15" customWidth="1" collapsed="1"/>
    <col min="15092" max="15334" width="11.5" style="15" collapsed="1"/>
    <col min="15335" max="15335" width="57.1640625" style="15" customWidth="1" collapsed="1"/>
    <col min="15336" max="15347" width="14.33203125" style="15" customWidth="1" collapsed="1"/>
    <col min="15348" max="15590" width="11.5" style="15" collapsed="1"/>
    <col min="15591" max="15591" width="57.1640625" style="15" customWidth="1" collapsed="1"/>
    <col min="15592" max="15603" width="14.33203125" style="15" customWidth="1" collapsed="1"/>
    <col min="15604" max="15846" width="11.5" style="15" collapsed="1"/>
    <col min="15847" max="15847" width="57.1640625" style="15" customWidth="1" collapsed="1"/>
    <col min="15848" max="15859" width="14.33203125" style="15" customWidth="1" collapsed="1"/>
    <col min="15860" max="16102" width="11.5" style="15" collapsed="1"/>
    <col min="16103" max="16103" width="57.1640625" style="15" customWidth="1" collapsed="1"/>
    <col min="16104" max="16115" width="14.33203125" style="15" customWidth="1" collapsed="1"/>
    <col min="16116" max="16384" width="11.5" style="15" collapsed="1"/>
  </cols>
  <sheetData>
    <row r="1" spans="1:3" ht="15" customHeight="1" x14ac:dyDescent="0.2">
      <c r="A1" s="276" t="s">
        <v>100</v>
      </c>
      <c r="B1" s="280"/>
      <c r="C1" s="280"/>
    </row>
    <row r="2" spans="1:3" s="16" customFormat="1" ht="16.25" customHeight="1" x14ac:dyDescent="0.25">
      <c r="A2" s="269" t="s">
        <v>455</v>
      </c>
      <c r="B2" s="270"/>
      <c r="C2" s="270"/>
    </row>
    <row r="3" spans="1:3" s="16" customFormat="1" ht="15" customHeight="1" x14ac:dyDescent="0.25">
      <c r="A3" s="283" t="s">
        <v>178</v>
      </c>
      <c r="B3" s="283"/>
      <c r="C3" s="283"/>
    </row>
    <row r="5" spans="1:3" ht="35" customHeight="1" x14ac:dyDescent="0.2">
      <c r="A5" s="224" t="s">
        <v>479</v>
      </c>
    </row>
    <row r="6" spans="1:3" ht="19" thickBot="1" x14ac:dyDescent="0.25">
      <c r="A6" s="20" t="s">
        <v>106</v>
      </c>
      <c r="B6" s="21" t="s">
        <v>120</v>
      </c>
      <c r="C6" s="22" t="s">
        <v>439</v>
      </c>
    </row>
    <row r="7" spans="1:3" ht="69" thickBot="1" x14ac:dyDescent="0.25">
      <c r="A7" s="28" t="s">
        <v>426</v>
      </c>
      <c r="B7" s="28" t="s">
        <v>406</v>
      </c>
      <c r="C7" s="266">
        <v>1699053.85</v>
      </c>
    </row>
    <row r="8" spans="1:3" ht="35" thickBot="1" x14ac:dyDescent="0.25">
      <c r="A8" s="28" t="s">
        <v>403</v>
      </c>
      <c r="B8" s="28" t="s">
        <v>404</v>
      </c>
      <c r="C8" s="266">
        <v>1643279</v>
      </c>
    </row>
    <row r="9" spans="1:3" ht="52" thickBot="1" x14ac:dyDescent="0.25">
      <c r="A9" s="28" t="s">
        <v>322</v>
      </c>
      <c r="B9" s="230" t="s">
        <v>538</v>
      </c>
      <c r="C9" s="266">
        <v>2294850</v>
      </c>
    </row>
    <row r="10" spans="1:3" ht="35" thickBot="1" x14ac:dyDescent="0.25">
      <c r="A10" s="28" t="s">
        <v>323</v>
      </c>
      <c r="B10" s="28" t="s">
        <v>324</v>
      </c>
      <c r="C10" s="266">
        <v>1525000</v>
      </c>
    </row>
    <row r="11" spans="1:3" ht="86" thickBot="1" x14ac:dyDescent="0.25">
      <c r="A11" s="28" t="s">
        <v>325</v>
      </c>
      <c r="B11" s="28" t="s">
        <v>326</v>
      </c>
      <c r="C11" s="266">
        <v>1501497</v>
      </c>
    </row>
    <row r="12" spans="1:3" ht="69" thickBot="1" x14ac:dyDescent="0.25">
      <c r="A12" s="28" t="s">
        <v>327</v>
      </c>
      <c r="B12" s="28" t="s">
        <v>319</v>
      </c>
      <c r="C12" s="266">
        <v>1998278</v>
      </c>
    </row>
    <row r="13" spans="1:3" ht="52" thickBot="1" x14ac:dyDescent="0.25">
      <c r="A13" s="28" t="s">
        <v>328</v>
      </c>
      <c r="B13" s="28" t="s">
        <v>329</v>
      </c>
      <c r="C13" s="266">
        <v>1287604</v>
      </c>
    </row>
    <row r="14" spans="1:3" ht="35" thickBot="1" x14ac:dyDescent="0.25">
      <c r="A14" s="28" t="s">
        <v>179</v>
      </c>
      <c r="B14" s="28" t="s">
        <v>134</v>
      </c>
      <c r="C14" s="266" t="s">
        <v>584</v>
      </c>
    </row>
    <row r="15" spans="1:3" ht="35" thickBot="1" x14ac:dyDescent="0.25">
      <c r="A15" s="28" t="s">
        <v>539</v>
      </c>
      <c r="B15" s="28" t="s">
        <v>301</v>
      </c>
      <c r="C15" s="266">
        <v>1077692</v>
      </c>
    </row>
    <row r="16" spans="1:3" ht="69" thickBot="1" x14ac:dyDescent="0.25">
      <c r="A16" s="28" t="s">
        <v>302</v>
      </c>
      <c r="B16" s="28" t="s">
        <v>330</v>
      </c>
      <c r="C16" s="266">
        <v>784295</v>
      </c>
    </row>
    <row r="17" spans="1:5" ht="52" thickBot="1" x14ac:dyDescent="0.25">
      <c r="A17" s="28" t="s">
        <v>331</v>
      </c>
      <c r="B17" s="28" t="s">
        <v>332</v>
      </c>
      <c r="C17" s="266">
        <v>1115510</v>
      </c>
    </row>
    <row r="18" spans="1:5" ht="52" thickBot="1" x14ac:dyDescent="0.25">
      <c r="A18" s="28" t="s">
        <v>180</v>
      </c>
      <c r="B18" s="28" t="s">
        <v>181</v>
      </c>
      <c r="C18" s="266">
        <v>1195310.8600000001</v>
      </c>
    </row>
    <row r="19" spans="1:5" ht="86" thickBot="1" x14ac:dyDescent="0.25">
      <c r="A19" s="28" t="s">
        <v>333</v>
      </c>
      <c r="B19" s="28" t="s">
        <v>540</v>
      </c>
      <c r="C19" s="266">
        <v>1035300</v>
      </c>
    </row>
    <row r="20" spans="1:5" ht="52" thickBot="1" x14ac:dyDescent="0.25">
      <c r="A20" s="28" t="s">
        <v>334</v>
      </c>
      <c r="B20" s="28" t="s">
        <v>319</v>
      </c>
      <c r="C20" s="266">
        <v>860030</v>
      </c>
    </row>
    <row r="21" spans="1:5" ht="52" thickBot="1" x14ac:dyDescent="0.25">
      <c r="A21" s="28" t="s">
        <v>182</v>
      </c>
      <c r="B21" s="28" t="s">
        <v>480</v>
      </c>
      <c r="C21" s="266">
        <v>835724</v>
      </c>
    </row>
    <row r="22" spans="1:5" ht="35" thickBot="1" x14ac:dyDescent="0.25">
      <c r="A22" s="28" t="s">
        <v>397</v>
      </c>
      <c r="B22" s="28" t="s">
        <v>398</v>
      </c>
      <c r="C22" s="266">
        <v>667340</v>
      </c>
    </row>
    <row r="23" spans="1:5" ht="35" thickBot="1" x14ac:dyDescent="0.25">
      <c r="A23" s="28" t="s">
        <v>541</v>
      </c>
      <c r="B23" s="28" t="s">
        <v>303</v>
      </c>
      <c r="C23" s="266">
        <v>635340</v>
      </c>
    </row>
    <row r="24" spans="1:5" ht="35.5" customHeight="1" thickBot="1" x14ac:dyDescent="0.25">
      <c r="A24" s="28" t="s">
        <v>335</v>
      </c>
      <c r="B24" s="28" t="s">
        <v>336</v>
      </c>
      <c r="C24" s="266">
        <v>611630</v>
      </c>
    </row>
    <row r="25" spans="1:5" ht="69" thickBot="1" x14ac:dyDescent="0.25">
      <c r="A25" s="28" t="s">
        <v>395</v>
      </c>
      <c r="B25" s="28" t="s">
        <v>396</v>
      </c>
      <c r="C25" s="266">
        <v>608940</v>
      </c>
    </row>
    <row r="26" spans="1:5" ht="52" thickBot="1" x14ac:dyDescent="0.25">
      <c r="A26" s="28" t="s">
        <v>337</v>
      </c>
      <c r="B26" s="267" t="s">
        <v>542</v>
      </c>
      <c r="C26" s="266">
        <v>595604</v>
      </c>
      <c r="E26" s="24"/>
    </row>
    <row r="27" spans="1:5" ht="52" thickBot="1" x14ac:dyDescent="0.25">
      <c r="A27" s="28" t="s">
        <v>427</v>
      </c>
      <c r="B27" s="28" t="s">
        <v>405</v>
      </c>
      <c r="C27" s="266">
        <v>577754</v>
      </c>
    </row>
    <row r="28" spans="1:5" ht="52" thickBot="1" x14ac:dyDescent="0.25">
      <c r="A28" s="28" t="s">
        <v>401</v>
      </c>
      <c r="B28" s="28" t="s">
        <v>402</v>
      </c>
      <c r="C28" s="266">
        <v>570875</v>
      </c>
    </row>
    <row r="29" spans="1:5" ht="52" thickBot="1" x14ac:dyDescent="0.25">
      <c r="A29" s="28" t="s">
        <v>481</v>
      </c>
      <c r="B29" s="28" t="s">
        <v>304</v>
      </c>
      <c r="C29" s="266">
        <v>566536</v>
      </c>
    </row>
    <row r="30" spans="1:5" ht="52" thickBot="1" x14ac:dyDescent="0.25">
      <c r="A30" s="30" t="s">
        <v>338</v>
      </c>
      <c r="B30" s="28" t="s">
        <v>394</v>
      </c>
      <c r="C30" s="266">
        <v>549507</v>
      </c>
    </row>
    <row r="31" spans="1:5" ht="35" thickBot="1" x14ac:dyDescent="0.25">
      <c r="A31" s="28" t="s">
        <v>399</v>
      </c>
      <c r="B31" s="28" t="s">
        <v>400</v>
      </c>
      <c r="C31" s="266">
        <v>544606</v>
      </c>
    </row>
    <row r="32" spans="1:5" ht="69" thickBot="1" x14ac:dyDescent="0.25">
      <c r="A32" s="28" t="s">
        <v>543</v>
      </c>
      <c r="B32" s="28" t="s">
        <v>183</v>
      </c>
      <c r="C32" s="266">
        <v>541300</v>
      </c>
    </row>
    <row r="33" spans="1:5" ht="69" thickBot="1" x14ac:dyDescent="0.25">
      <c r="A33" s="28" t="s">
        <v>544</v>
      </c>
      <c r="B33" s="28" t="s">
        <v>183</v>
      </c>
      <c r="C33" s="266">
        <v>621703</v>
      </c>
    </row>
    <row r="34" spans="1:5" ht="52" thickBot="1" x14ac:dyDescent="0.25">
      <c r="A34" s="28" t="s">
        <v>482</v>
      </c>
      <c r="B34" s="28" t="s">
        <v>545</v>
      </c>
      <c r="C34" s="266">
        <v>516300</v>
      </c>
    </row>
    <row r="35" spans="1:5" ht="69" thickBot="1" x14ac:dyDescent="0.25">
      <c r="A35" s="225" t="s">
        <v>483</v>
      </c>
      <c r="B35" s="230" t="s">
        <v>546</v>
      </c>
      <c r="C35" s="266">
        <v>601292</v>
      </c>
    </row>
    <row r="36" spans="1:5" ht="35" thickBot="1" x14ac:dyDescent="0.25">
      <c r="A36" s="225" t="s">
        <v>484</v>
      </c>
      <c r="B36" s="230" t="s">
        <v>326</v>
      </c>
      <c r="C36" s="266">
        <v>922705</v>
      </c>
    </row>
    <row r="37" spans="1:5" ht="52" thickBot="1" x14ac:dyDescent="0.25">
      <c r="A37" s="225" t="s">
        <v>485</v>
      </c>
      <c r="B37" s="230" t="s">
        <v>547</v>
      </c>
      <c r="C37" s="266">
        <v>880137.33</v>
      </c>
    </row>
    <row r="38" spans="1:5" ht="52" thickBot="1" x14ac:dyDescent="0.25">
      <c r="A38" s="225" t="s">
        <v>486</v>
      </c>
      <c r="B38" s="230" t="s">
        <v>548</v>
      </c>
      <c r="C38" s="266">
        <v>1042063</v>
      </c>
    </row>
    <row r="39" spans="1:5" ht="52" thickBot="1" x14ac:dyDescent="0.25">
      <c r="A39" s="225" t="s">
        <v>487</v>
      </c>
      <c r="B39" s="230" t="s">
        <v>549</v>
      </c>
      <c r="C39" s="266">
        <v>521489</v>
      </c>
    </row>
    <row r="40" spans="1:5" ht="52" thickBot="1" x14ac:dyDescent="0.25">
      <c r="A40" s="225" t="s">
        <v>488</v>
      </c>
      <c r="B40" s="230" t="s">
        <v>550</v>
      </c>
      <c r="C40" s="266">
        <v>507734</v>
      </c>
    </row>
    <row r="41" spans="1:5" ht="54.5" customHeight="1" thickBot="1" x14ac:dyDescent="0.25">
      <c r="A41" s="230" t="s">
        <v>489</v>
      </c>
      <c r="B41" s="230" t="s">
        <v>551</v>
      </c>
      <c r="C41" s="266">
        <v>694546</v>
      </c>
    </row>
    <row r="42" spans="1:5" ht="52" thickBot="1" x14ac:dyDescent="0.25">
      <c r="A42" s="225" t="s">
        <v>490</v>
      </c>
      <c r="B42" s="230" t="s">
        <v>571</v>
      </c>
      <c r="C42" s="266">
        <v>713242</v>
      </c>
      <c r="E42" s="231"/>
    </row>
    <row r="43" spans="1:5" ht="69" thickBot="1" x14ac:dyDescent="0.25">
      <c r="A43" s="225" t="s">
        <v>491</v>
      </c>
      <c r="B43" s="230" t="s">
        <v>441</v>
      </c>
      <c r="C43" s="266">
        <v>563030</v>
      </c>
    </row>
  </sheetData>
  <mergeCells count="3">
    <mergeCell ref="A1:C1"/>
    <mergeCell ref="A2:C2"/>
    <mergeCell ref="A3:C3"/>
  </mergeCells>
  <hyperlinks>
    <hyperlink ref="A1:C1" location="Index!A1" display="Zurück zum Index" xr:uid="{814D5757-1340-F24B-99E9-035672F0FF58}"/>
  </hyperlinks>
  <pageMargins left="0.7" right="0.7" top="0.75" bottom="0.75" header="0.3" footer="0.3"/>
  <pageSetup paperSize="9" fitToHeight="0"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3EFA9-5552-9D45-9B9E-8C5A0F5B836B}">
  <sheetPr>
    <pageSetUpPr fitToPage="1"/>
  </sheetPr>
  <dimension ref="A1:M64"/>
  <sheetViews>
    <sheetView showGridLines="0" topLeftCell="A16" zoomScaleNormal="100" workbookViewId="0">
      <selection activeCell="E27" sqref="E27"/>
    </sheetView>
  </sheetViews>
  <sheetFormatPr baseColWidth="10" defaultColWidth="11.5" defaultRowHeight="16" x14ac:dyDescent="0.2"/>
  <cols>
    <col min="1" max="1" width="75.6640625" style="15" customWidth="1" collapsed="1"/>
    <col min="2" max="2" width="34.33203125" style="15" customWidth="1" collapsed="1"/>
    <col min="3" max="3" width="19.6640625" style="14" customWidth="1" collapsed="1"/>
    <col min="4" max="13" width="11.5" style="15"/>
    <col min="14" max="230" width="11.5" style="15" collapsed="1"/>
    <col min="231" max="231" width="57.1640625" style="15" customWidth="1" collapsed="1"/>
    <col min="232" max="243" width="14.33203125" style="15" customWidth="1" collapsed="1"/>
    <col min="244" max="486" width="11.5" style="15" collapsed="1"/>
    <col min="487" max="487" width="57.1640625" style="15" customWidth="1" collapsed="1"/>
    <col min="488" max="499" width="14.33203125" style="15" customWidth="1" collapsed="1"/>
    <col min="500" max="742" width="11.5" style="15" collapsed="1"/>
    <col min="743" max="743" width="57.1640625" style="15" customWidth="1" collapsed="1"/>
    <col min="744" max="755" width="14.33203125" style="15" customWidth="1" collapsed="1"/>
    <col min="756" max="998" width="11.5" style="15" collapsed="1"/>
    <col min="999" max="999" width="57.1640625" style="15" customWidth="1" collapsed="1"/>
    <col min="1000" max="1011" width="14.33203125" style="15" customWidth="1" collapsed="1"/>
    <col min="1012" max="1254" width="11.5" style="15" collapsed="1"/>
    <col min="1255" max="1255" width="57.1640625" style="15" customWidth="1" collapsed="1"/>
    <col min="1256" max="1267" width="14.33203125" style="15" customWidth="1" collapsed="1"/>
    <col min="1268" max="1510" width="11.5" style="15" collapsed="1"/>
    <col min="1511" max="1511" width="57.1640625" style="15" customWidth="1" collapsed="1"/>
    <col min="1512" max="1523" width="14.33203125" style="15" customWidth="1" collapsed="1"/>
    <col min="1524" max="1766" width="11.5" style="15" collapsed="1"/>
    <col min="1767" max="1767" width="57.1640625" style="15" customWidth="1" collapsed="1"/>
    <col min="1768" max="1779" width="14.33203125" style="15" customWidth="1" collapsed="1"/>
    <col min="1780" max="2022" width="11.5" style="15" collapsed="1"/>
    <col min="2023" max="2023" width="57.1640625" style="15" customWidth="1" collapsed="1"/>
    <col min="2024" max="2035" width="14.33203125" style="15" customWidth="1" collapsed="1"/>
    <col min="2036" max="2278" width="11.5" style="15" collapsed="1"/>
    <col min="2279" max="2279" width="57.1640625" style="15" customWidth="1" collapsed="1"/>
    <col min="2280" max="2291" width="14.33203125" style="15" customWidth="1" collapsed="1"/>
    <col min="2292" max="2534" width="11.5" style="15" collapsed="1"/>
    <col min="2535" max="2535" width="57.1640625" style="15" customWidth="1" collapsed="1"/>
    <col min="2536" max="2547" width="14.33203125" style="15" customWidth="1" collapsed="1"/>
    <col min="2548" max="2790" width="11.5" style="15" collapsed="1"/>
    <col min="2791" max="2791" width="57.1640625" style="15" customWidth="1" collapsed="1"/>
    <col min="2792" max="2803" width="14.33203125" style="15" customWidth="1" collapsed="1"/>
    <col min="2804" max="3046" width="11.5" style="15" collapsed="1"/>
    <col min="3047" max="3047" width="57.1640625" style="15" customWidth="1" collapsed="1"/>
    <col min="3048" max="3059" width="14.33203125" style="15" customWidth="1" collapsed="1"/>
    <col min="3060" max="3302" width="11.5" style="15" collapsed="1"/>
    <col min="3303" max="3303" width="57.1640625" style="15" customWidth="1" collapsed="1"/>
    <col min="3304" max="3315" width="14.33203125" style="15" customWidth="1" collapsed="1"/>
    <col min="3316" max="3558" width="11.5" style="15" collapsed="1"/>
    <col min="3559" max="3559" width="57.1640625" style="15" customWidth="1" collapsed="1"/>
    <col min="3560" max="3571" width="14.33203125" style="15" customWidth="1" collapsed="1"/>
    <col min="3572" max="3814" width="11.5" style="15" collapsed="1"/>
    <col min="3815" max="3815" width="57.1640625" style="15" customWidth="1" collapsed="1"/>
    <col min="3816" max="3827" width="14.33203125" style="15" customWidth="1" collapsed="1"/>
    <col min="3828" max="4070" width="11.5" style="15" collapsed="1"/>
    <col min="4071" max="4071" width="57.1640625" style="15" customWidth="1" collapsed="1"/>
    <col min="4072" max="4083" width="14.33203125" style="15" customWidth="1" collapsed="1"/>
    <col min="4084" max="4326" width="11.5" style="15" collapsed="1"/>
    <col min="4327" max="4327" width="57.1640625" style="15" customWidth="1" collapsed="1"/>
    <col min="4328" max="4339" width="14.33203125" style="15" customWidth="1" collapsed="1"/>
    <col min="4340" max="4582" width="11.5" style="15" collapsed="1"/>
    <col min="4583" max="4583" width="57.1640625" style="15" customWidth="1" collapsed="1"/>
    <col min="4584" max="4595" width="14.33203125" style="15" customWidth="1" collapsed="1"/>
    <col min="4596" max="4838" width="11.5" style="15" collapsed="1"/>
    <col min="4839" max="4839" width="57.1640625" style="15" customWidth="1" collapsed="1"/>
    <col min="4840" max="4851" width="14.33203125" style="15" customWidth="1" collapsed="1"/>
    <col min="4852" max="5094" width="11.5" style="15" collapsed="1"/>
    <col min="5095" max="5095" width="57.1640625" style="15" customWidth="1" collapsed="1"/>
    <col min="5096" max="5107" width="14.33203125" style="15" customWidth="1" collapsed="1"/>
    <col min="5108" max="5350" width="11.5" style="15" collapsed="1"/>
    <col min="5351" max="5351" width="57.1640625" style="15" customWidth="1" collapsed="1"/>
    <col min="5352" max="5363" width="14.33203125" style="15" customWidth="1" collapsed="1"/>
    <col min="5364" max="5606" width="11.5" style="15" collapsed="1"/>
    <col min="5607" max="5607" width="57.1640625" style="15" customWidth="1" collapsed="1"/>
    <col min="5608" max="5619" width="14.33203125" style="15" customWidth="1" collapsed="1"/>
    <col min="5620" max="5862" width="11.5" style="15" collapsed="1"/>
    <col min="5863" max="5863" width="57.1640625" style="15" customWidth="1" collapsed="1"/>
    <col min="5864" max="5875" width="14.33203125" style="15" customWidth="1" collapsed="1"/>
    <col min="5876" max="6118" width="11.5" style="15" collapsed="1"/>
    <col min="6119" max="6119" width="57.1640625" style="15" customWidth="1" collapsed="1"/>
    <col min="6120" max="6131" width="14.33203125" style="15" customWidth="1" collapsed="1"/>
    <col min="6132" max="6374" width="11.5" style="15" collapsed="1"/>
    <col min="6375" max="6375" width="57.1640625" style="15" customWidth="1" collapsed="1"/>
    <col min="6376" max="6387" width="14.33203125" style="15" customWidth="1" collapsed="1"/>
    <col min="6388" max="6630" width="11.5" style="15" collapsed="1"/>
    <col min="6631" max="6631" width="57.1640625" style="15" customWidth="1" collapsed="1"/>
    <col min="6632" max="6643" width="14.33203125" style="15" customWidth="1" collapsed="1"/>
    <col min="6644" max="6886" width="11.5" style="15" collapsed="1"/>
    <col min="6887" max="6887" width="57.1640625" style="15" customWidth="1" collapsed="1"/>
    <col min="6888" max="6899" width="14.33203125" style="15" customWidth="1" collapsed="1"/>
    <col min="6900" max="7142" width="11.5" style="15" collapsed="1"/>
    <col min="7143" max="7143" width="57.1640625" style="15" customWidth="1" collapsed="1"/>
    <col min="7144" max="7155" width="14.33203125" style="15" customWidth="1" collapsed="1"/>
    <col min="7156" max="7398" width="11.5" style="15" collapsed="1"/>
    <col min="7399" max="7399" width="57.1640625" style="15" customWidth="1" collapsed="1"/>
    <col min="7400" max="7411" width="14.33203125" style="15" customWidth="1" collapsed="1"/>
    <col min="7412" max="7654" width="11.5" style="15" collapsed="1"/>
    <col min="7655" max="7655" width="57.1640625" style="15" customWidth="1" collapsed="1"/>
    <col min="7656" max="7667" width="14.33203125" style="15" customWidth="1" collapsed="1"/>
    <col min="7668" max="7910" width="11.5" style="15" collapsed="1"/>
    <col min="7911" max="7911" width="57.1640625" style="15" customWidth="1" collapsed="1"/>
    <col min="7912" max="7923" width="14.33203125" style="15" customWidth="1" collapsed="1"/>
    <col min="7924" max="8166" width="11.5" style="15" collapsed="1"/>
    <col min="8167" max="8167" width="57.1640625" style="15" customWidth="1" collapsed="1"/>
    <col min="8168" max="8179" width="14.33203125" style="15" customWidth="1" collapsed="1"/>
    <col min="8180" max="8422" width="11.5" style="15" collapsed="1"/>
    <col min="8423" max="8423" width="57.1640625" style="15" customWidth="1" collapsed="1"/>
    <col min="8424" max="8435" width="14.33203125" style="15" customWidth="1" collapsed="1"/>
    <col min="8436" max="8678" width="11.5" style="15" collapsed="1"/>
    <col min="8679" max="8679" width="57.1640625" style="15" customWidth="1" collapsed="1"/>
    <col min="8680" max="8691" width="14.33203125" style="15" customWidth="1" collapsed="1"/>
    <col min="8692" max="8934" width="11.5" style="15" collapsed="1"/>
    <col min="8935" max="8935" width="57.1640625" style="15" customWidth="1" collapsed="1"/>
    <col min="8936" max="8947" width="14.33203125" style="15" customWidth="1" collapsed="1"/>
    <col min="8948" max="9190" width="11.5" style="15" collapsed="1"/>
    <col min="9191" max="9191" width="57.1640625" style="15" customWidth="1" collapsed="1"/>
    <col min="9192" max="9203" width="14.33203125" style="15" customWidth="1" collapsed="1"/>
    <col min="9204" max="9446" width="11.5" style="15" collapsed="1"/>
    <col min="9447" max="9447" width="57.1640625" style="15" customWidth="1" collapsed="1"/>
    <col min="9448" max="9459" width="14.33203125" style="15" customWidth="1" collapsed="1"/>
    <col min="9460" max="9702" width="11.5" style="15" collapsed="1"/>
    <col min="9703" max="9703" width="57.1640625" style="15" customWidth="1" collapsed="1"/>
    <col min="9704" max="9715" width="14.33203125" style="15" customWidth="1" collapsed="1"/>
    <col min="9716" max="9958" width="11.5" style="15" collapsed="1"/>
    <col min="9959" max="9959" width="57.1640625" style="15" customWidth="1" collapsed="1"/>
    <col min="9960" max="9971" width="14.33203125" style="15" customWidth="1" collapsed="1"/>
    <col min="9972" max="10214" width="11.5" style="15" collapsed="1"/>
    <col min="10215" max="10215" width="57.1640625" style="15" customWidth="1" collapsed="1"/>
    <col min="10216" max="10227" width="14.33203125" style="15" customWidth="1" collapsed="1"/>
    <col min="10228" max="10470" width="11.5" style="15" collapsed="1"/>
    <col min="10471" max="10471" width="57.1640625" style="15" customWidth="1" collapsed="1"/>
    <col min="10472" max="10483" width="14.33203125" style="15" customWidth="1" collapsed="1"/>
    <col min="10484" max="10726" width="11.5" style="15" collapsed="1"/>
    <col min="10727" max="10727" width="57.1640625" style="15" customWidth="1" collapsed="1"/>
    <col min="10728" max="10739" width="14.33203125" style="15" customWidth="1" collapsed="1"/>
    <col min="10740" max="10982" width="11.5" style="15" collapsed="1"/>
    <col min="10983" max="10983" width="57.1640625" style="15" customWidth="1" collapsed="1"/>
    <col min="10984" max="10995" width="14.33203125" style="15" customWidth="1" collapsed="1"/>
    <col min="10996" max="11238" width="11.5" style="15" collapsed="1"/>
    <col min="11239" max="11239" width="57.1640625" style="15" customWidth="1" collapsed="1"/>
    <col min="11240" max="11251" width="14.33203125" style="15" customWidth="1" collapsed="1"/>
    <col min="11252" max="11494" width="11.5" style="15" collapsed="1"/>
    <col min="11495" max="11495" width="57.1640625" style="15" customWidth="1" collapsed="1"/>
    <col min="11496" max="11507" width="14.33203125" style="15" customWidth="1" collapsed="1"/>
    <col min="11508" max="11750" width="11.5" style="15" collapsed="1"/>
    <col min="11751" max="11751" width="57.1640625" style="15" customWidth="1" collapsed="1"/>
    <col min="11752" max="11763" width="14.33203125" style="15" customWidth="1" collapsed="1"/>
    <col min="11764" max="12006" width="11.5" style="15" collapsed="1"/>
    <col min="12007" max="12007" width="57.1640625" style="15" customWidth="1" collapsed="1"/>
    <col min="12008" max="12019" width="14.33203125" style="15" customWidth="1" collapsed="1"/>
    <col min="12020" max="12262" width="11.5" style="15" collapsed="1"/>
    <col min="12263" max="12263" width="57.1640625" style="15" customWidth="1" collapsed="1"/>
    <col min="12264" max="12275" width="14.33203125" style="15" customWidth="1" collapsed="1"/>
    <col min="12276" max="12518" width="11.5" style="15" collapsed="1"/>
    <col min="12519" max="12519" width="57.1640625" style="15" customWidth="1" collapsed="1"/>
    <col min="12520" max="12531" width="14.33203125" style="15" customWidth="1" collapsed="1"/>
    <col min="12532" max="12774" width="11.5" style="15" collapsed="1"/>
    <col min="12775" max="12775" width="57.1640625" style="15" customWidth="1" collapsed="1"/>
    <col min="12776" max="12787" width="14.33203125" style="15" customWidth="1" collapsed="1"/>
    <col min="12788" max="13030" width="11.5" style="15" collapsed="1"/>
    <col min="13031" max="13031" width="57.1640625" style="15" customWidth="1" collapsed="1"/>
    <col min="13032" max="13043" width="14.33203125" style="15" customWidth="1" collapsed="1"/>
    <col min="13044" max="13286" width="11.5" style="15" collapsed="1"/>
    <col min="13287" max="13287" width="57.1640625" style="15" customWidth="1" collapsed="1"/>
    <col min="13288" max="13299" width="14.33203125" style="15" customWidth="1" collapsed="1"/>
    <col min="13300" max="13542" width="11.5" style="15" collapsed="1"/>
    <col min="13543" max="13543" width="57.1640625" style="15" customWidth="1" collapsed="1"/>
    <col min="13544" max="13555" width="14.33203125" style="15" customWidth="1" collapsed="1"/>
    <col min="13556" max="13798" width="11.5" style="15" collapsed="1"/>
    <col min="13799" max="13799" width="57.1640625" style="15" customWidth="1" collapsed="1"/>
    <col min="13800" max="13811" width="14.33203125" style="15" customWidth="1" collapsed="1"/>
    <col min="13812" max="14054" width="11.5" style="15" collapsed="1"/>
    <col min="14055" max="14055" width="57.1640625" style="15" customWidth="1" collapsed="1"/>
    <col min="14056" max="14067" width="14.33203125" style="15" customWidth="1" collapsed="1"/>
    <col min="14068" max="14310" width="11.5" style="15" collapsed="1"/>
    <col min="14311" max="14311" width="57.1640625" style="15" customWidth="1" collapsed="1"/>
    <col min="14312" max="14323" width="14.33203125" style="15" customWidth="1" collapsed="1"/>
    <col min="14324" max="14566" width="11.5" style="15" collapsed="1"/>
    <col min="14567" max="14567" width="57.1640625" style="15" customWidth="1" collapsed="1"/>
    <col min="14568" max="14579" width="14.33203125" style="15" customWidth="1" collapsed="1"/>
    <col min="14580" max="14822" width="11.5" style="15" collapsed="1"/>
    <col min="14823" max="14823" width="57.1640625" style="15" customWidth="1" collapsed="1"/>
    <col min="14824" max="14835" width="14.33203125" style="15" customWidth="1" collapsed="1"/>
    <col min="14836" max="15078" width="11.5" style="15" collapsed="1"/>
    <col min="15079" max="15079" width="57.1640625" style="15" customWidth="1" collapsed="1"/>
    <col min="15080" max="15091" width="14.33203125" style="15" customWidth="1" collapsed="1"/>
    <col min="15092" max="15334" width="11.5" style="15" collapsed="1"/>
    <col min="15335" max="15335" width="57.1640625" style="15" customWidth="1" collapsed="1"/>
    <col min="15336" max="15347" width="14.33203125" style="15" customWidth="1" collapsed="1"/>
    <col min="15348" max="15590" width="11.5" style="15" collapsed="1"/>
    <col min="15591" max="15591" width="57.1640625" style="15" customWidth="1" collapsed="1"/>
    <col min="15592" max="15603" width="14.33203125" style="15" customWidth="1" collapsed="1"/>
    <col min="15604" max="15846" width="11.5" style="15" collapsed="1"/>
    <col min="15847" max="15847" width="57.1640625" style="15" customWidth="1" collapsed="1"/>
    <col min="15848" max="15859" width="14.33203125" style="15" customWidth="1" collapsed="1"/>
    <col min="15860" max="16102" width="11.5" style="15" collapsed="1"/>
    <col min="16103" max="16103" width="57.1640625" style="15" customWidth="1" collapsed="1"/>
    <col min="16104" max="16115" width="14.33203125" style="15" customWidth="1" collapsed="1"/>
    <col min="16116" max="16384" width="11.5" style="15" collapsed="1"/>
  </cols>
  <sheetData>
    <row r="1" spans="1:3" ht="15" customHeight="1" x14ac:dyDescent="0.2">
      <c r="A1" s="276" t="s">
        <v>100</v>
      </c>
      <c r="B1" s="280"/>
      <c r="C1" s="280"/>
    </row>
    <row r="2" spans="1:3" s="16" customFormat="1" ht="16.25" customHeight="1" x14ac:dyDescent="0.25">
      <c r="A2" s="269" t="s">
        <v>455</v>
      </c>
      <c r="B2" s="270"/>
      <c r="C2" s="270"/>
    </row>
    <row r="3" spans="1:3" s="16" customFormat="1" ht="15" customHeight="1" x14ac:dyDescent="0.25">
      <c r="A3" s="283" t="s">
        <v>184</v>
      </c>
      <c r="B3" s="283"/>
      <c r="C3" s="283"/>
    </row>
    <row r="5" spans="1:3" ht="35" customHeight="1" x14ac:dyDescent="0.2">
      <c r="A5" s="226" t="s">
        <v>456</v>
      </c>
      <c r="B5" s="27"/>
      <c r="C5" s="227"/>
    </row>
    <row r="6" spans="1:3" ht="19.25" customHeight="1" thickBot="1" x14ac:dyDescent="0.25">
      <c r="A6" s="72" t="s">
        <v>185</v>
      </c>
      <c r="B6" s="73" t="s">
        <v>111</v>
      </c>
      <c r="C6" s="74" t="s">
        <v>439</v>
      </c>
    </row>
    <row r="7" spans="1:3" ht="18" thickBot="1" x14ac:dyDescent="0.25">
      <c r="A7" s="28" t="s">
        <v>186</v>
      </c>
      <c r="B7" s="28" t="s">
        <v>187</v>
      </c>
      <c r="C7" s="29" t="s">
        <v>585</v>
      </c>
    </row>
    <row r="8" spans="1:3" ht="52" thickBot="1" x14ac:dyDescent="0.25">
      <c r="A8" s="28" t="s">
        <v>305</v>
      </c>
      <c r="B8" s="28" t="s">
        <v>137</v>
      </c>
      <c r="C8" s="266">
        <v>6331264.4900000002</v>
      </c>
    </row>
    <row r="9" spans="1:3" ht="18" thickBot="1" x14ac:dyDescent="0.25">
      <c r="A9" s="28" t="s">
        <v>339</v>
      </c>
      <c r="B9" s="28" t="s">
        <v>340</v>
      </c>
      <c r="C9" s="266">
        <v>4269000</v>
      </c>
    </row>
    <row r="10" spans="1:3" ht="52" thickBot="1" x14ac:dyDescent="0.25">
      <c r="A10" s="28" t="s">
        <v>341</v>
      </c>
      <c r="B10" s="28" t="s">
        <v>363</v>
      </c>
      <c r="C10" s="266">
        <v>3800000</v>
      </c>
    </row>
    <row r="11" spans="1:3" ht="35" thickBot="1" x14ac:dyDescent="0.25">
      <c r="A11" s="28" t="s">
        <v>306</v>
      </c>
      <c r="B11" s="28" t="s">
        <v>270</v>
      </c>
      <c r="C11" s="266">
        <v>3147804</v>
      </c>
    </row>
    <row r="12" spans="1:3" ht="35" thickBot="1" x14ac:dyDescent="0.25">
      <c r="A12" s="28" t="s">
        <v>364</v>
      </c>
      <c r="B12" s="28" t="s">
        <v>365</v>
      </c>
      <c r="C12" s="266">
        <v>3138359.8</v>
      </c>
    </row>
    <row r="13" spans="1:3" ht="52" thickBot="1" x14ac:dyDescent="0.25">
      <c r="A13" s="28" t="s">
        <v>342</v>
      </c>
      <c r="B13" s="28" t="s">
        <v>343</v>
      </c>
      <c r="C13" s="266">
        <v>2900000</v>
      </c>
    </row>
    <row r="14" spans="1:3" ht="154" thickBot="1" x14ac:dyDescent="0.25">
      <c r="A14" s="28" t="s">
        <v>366</v>
      </c>
      <c r="B14" s="28" t="s">
        <v>367</v>
      </c>
      <c r="C14" s="266">
        <v>2869633</v>
      </c>
    </row>
    <row r="15" spans="1:3" ht="35" thickBot="1" x14ac:dyDescent="0.25">
      <c r="A15" s="28" t="s">
        <v>188</v>
      </c>
      <c r="B15" s="28" t="s">
        <v>189</v>
      </c>
      <c r="C15" s="266">
        <v>2800000</v>
      </c>
    </row>
    <row r="16" spans="1:3" ht="52" thickBot="1" x14ac:dyDescent="0.25">
      <c r="A16" s="28" t="s">
        <v>207</v>
      </c>
      <c r="B16" s="28" t="s">
        <v>492</v>
      </c>
      <c r="C16" s="266">
        <v>2860000</v>
      </c>
    </row>
    <row r="17" spans="1:5" ht="18" thickBot="1" x14ac:dyDescent="0.25">
      <c r="A17" s="28" t="s">
        <v>197</v>
      </c>
      <c r="B17" s="28" t="s">
        <v>493</v>
      </c>
      <c r="C17" s="266">
        <v>2668500</v>
      </c>
    </row>
    <row r="18" spans="1:5" ht="18" thickBot="1" x14ac:dyDescent="0.25">
      <c r="A18" s="28" t="s">
        <v>191</v>
      </c>
      <c r="B18" s="28" t="s">
        <v>192</v>
      </c>
      <c r="C18" s="266">
        <v>2627500</v>
      </c>
    </row>
    <row r="19" spans="1:5" ht="18" thickBot="1" x14ac:dyDescent="0.25">
      <c r="A19" s="28" t="s">
        <v>198</v>
      </c>
      <c r="B19" s="28" t="s">
        <v>199</v>
      </c>
      <c r="C19" s="266">
        <v>2627500</v>
      </c>
    </row>
    <row r="20" spans="1:5" ht="35" thickBot="1" x14ac:dyDescent="0.25">
      <c r="A20" s="28" t="s">
        <v>200</v>
      </c>
      <c r="B20" s="28" t="s">
        <v>201</v>
      </c>
      <c r="C20" s="266">
        <v>2620000</v>
      </c>
    </row>
    <row r="21" spans="1:5" ht="35" thickBot="1" x14ac:dyDescent="0.25">
      <c r="A21" s="28" t="s">
        <v>307</v>
      </c>
      <c r="B21" s="28" t="s">
        <v>340</v>
      </c>
      <c r="C21" s="266">
        <v>2500000</v>
      </c>
    </row>
    <row r="22" spans="1:5" ht="52" thickBot="1" x14ac:dyDescent="0.25">
      <c r="A22" s="28" t="s">
        <v>344</v>
      </c>
      <c r="B22" s="28" t="s">
        <v>345</v>
      </c>
      <c r="C22" s="266">
        <v>2485466</v>
      </c>
    </row>
    <row r="23" spans="1:5" ht="35" thickBot="1" x14ac:dyDescent="0.25">
      <c r="A23" s="28" t="s">
        <v>368</v>
      </c>
      <c r="B23" s="28" t="s">
        <v>133</v>
      </c>
      <c r="C23" s="266">
        <v>3600000</v>
      </c>
    </row>
    <row r="24" spans="1:5" ht="35" thickBot="1" x14ac:dyDescent="0.25">
      <c r="A24" s="28" t="s">
        <v>193</v>
      </c>
      <c r="B24" s="28" t="s">
        <v>194</v>
      </c>
      <c r="C24" s="266">
        <v>2215000</v>
      </c>
    </row>
    <row r="25" spans="1:5" ht="18" thickBot="1" x14ac:dyDescent="0.25">
      <c r="A25" s="28" t="s">
        <v>369</v>
      </c>
      <c r="B25" s="28" t="s">
        <v>370</v>
      </c>
      <c r="C25" s="266">
        <v>1492834</v>
      </c>
    </row>
    <row r="26" spans="1:5" ht="69" thickBot="1" x14ac:dyDescent="0.25">
      <c r="A26" s="28" t="s">
        <v>195</v>
      </c>
      <c r="B26" s="267" t="s">
        <v>552</v>
      </c>
      <c r="C26" s="266" t="s">
        <v>586</v>
      </c>
      <c r="E26" s="24"/>
    </row>
    <row r="27" spans="1:5" ht="35" thickBot="1" x14ac:dyDescent="0.25">
      <c r="A27" s="28" t="s">
        <v>308</v>
      </c>
      <c r="B27" s="267" t="s">
        <v>587</v>
      </c>
      <c r="C27" s="266">
        <v>1918000</v>
      </c>
      <c r="E27" s="24"/>
    </row>
    <row r="28" spans="1:5" ht="35" thickBot="1" x14ac:dyDescent="0.25">
      <c r="A28" s="28" t="s">
        <v>190</v>
      </c>
      <c r="B28" s="28" t="s">
        <v>371</v>
      </c>
      <c r="C28" s="266">
        <v>2011602</v>
      </c>
    </row>
    <row r="29" spans="1:5" ht="35" thickBot="1" x14ac:dyDescent="0.25">
      <c r="A29" s="28" t="s">
        <v>309</v>
      </c>
      <c r="B29" s="28" t="s">
        <v>372</v>
      </c>
      <c r="C29" s="266">
        <v>1800000</v>
      </c>
    </row>
    <row r="30" spans="1:5" ht="35" thickBot="1" x14ac:dyDescent="0.25">
      <c r="A30" s="28" t="s">
        <v>204</v>
      </c>
      <c r="B30" s="28" t="s">
        <v>194</v>
      </c>
      <c r="C30" s="266">
        <v>1165000</v>
      </c>
    </row>
    <row r="31" spans="1:5" ht="35" thickBot="1" x14ac:dyDescent="0.25">
      <c r="A31" s="28" t="s">
        <v>346</v>
      </c>
      <c r="B31" s="28" t="s">
        <v>347</v>
      </c>
      <c r="C31" s="266">
        <v>1885260</v>
      </c>
    </row>
    <row r="32" spans="1:5" ht="35" thickBot="1" x14ac:dyDescent="0.25">
      <c r="A32" s="28" t="s">
        <v>202</v>
      </c>
      <c r="B32" s="28" t="s">
        <v>203</v>
      </c>
      <c r="C32" s="266">
        <v>1544751</v>
      </c>
    </row>
    <row r="33" spans="1:3" ht="69" thickBot="1" x14ac:dyDescent="0.25">
      <c r="A33" s="28" t="s">
        <v>205</v>
      </c>
      <c r="B33" s="28" t="s">
        <v>159</v>
      </c>
      <c r="C33" s="266">
        <v>1500000</v>
      </c>
    </row>
    <row r="34" spans="1:3" ht="35" thickBot="1" x14ac:dyDescent="0.25">
      <c r="A34" s="28" t="s">
        <v>373</v>
      </c>
      <c r="B34" s="28" t="s">
        <v>374</v>
      </c>
      <c r="C34" s="266">
        <v>1500000</v>
      </c>
    </row>
    <row r="35" spans="1:3" ht="35" thickBot="1" x14ac:dyDescent="0.25">
      <c r="A35" s="28" t="s">
        <v>206</v>
      </c>
      <c r="B35" s="28" t="s">
        <v>189</v>
      </c>
      <c r="C35" s="266">
        <v>1431379</v>
      </c>
    </row>
    <row r="36" spans="1:3" ht="35" thickBot="1" x14ac:dyDescent="0.25">
      <c r="A36" s="28" t="s">
        <v>494</v>
      </c>
      <c r="B36" s="28" t="s">
        <v>348</v>
      </c>
      <c r="C36" s="266">
        <v>1313500</v>
      </c>
    </row>
    <row r="37" spans="1:3" ht="52" thickBot="1" x14ac:dyDescent="0.25">
      <c r="A37" s="225" t="s">
        <v>495</v>
      </c>
      <c r="B37" s="225" t="s">
        <v>496</v>
      </c>
      <c r="C37" s="268">
        <v>495525</v>
      </c>
    </row>
    <row r="38" spans="1:3" ht="35" thickBot="1" x14ac:dyDescent="0.25">
      <c r="A38" s="28" t="s">
        <v>375</v>
      </c>
      <c r="B38" s="28" t="s">
        <v>376</v>
      </c>
      <c r="C38" s="266">
        <v>1200000</v>
      </c>
    </row>
    <row r="39" spans="1:3" ht="35" thickBot="1" x14ac:dyDescent="0.25">
      <c r="A39" s="28" t="s">
        <v>377</v>
      </c>
      <c r="B39" s="28" t="s">
        <v>140</v>
      </c>
      <c r="C39" s="266">
        <v>1180000</v>
      </c>
    </row>
    <row r="40" spans="1:3" ht="69" thickBot="1" x14ac:dyDescent="0.25">
      <c r="A40" s="28" t="s">
        <v>208</v>
      </c>
      <c r="B40" s="28" t="s">
        <v>209</v>
      </c>
      <c r="C40" s="266">
        <v>1091737</v>
      </c>
    </row>
    <row r="41" spans="1:3" ht="69" thickBot="1" x14ac:dyDescent="0.25">
      <c r="A41" s="28" t="s">
        <v>378</v>
      </c>
      <c r="B41" s="28" t="s">
        <v>196</v>
      </c>
      <c r="C41" s="266">
        <v>1091871.3999999999</v>
      </c>
    </row>
    <row r="42" spans="1:3" ht="52" thickBot="1" x14ac:dyDescent="0.25">
      <c r="A42" s="28" t="s">
        <v>210</v>
      </c>
      <c r="B42" s="28" t="s">
        <v>211</v>
      </c>
      <c r="C42" s="266">
        <v>1000000</v>
      </c>
    </row>
    <row r="43" spans="1:3" ht="35" thickBot="1" x14ac:dyDescent="0.25">
      <c r="A43" s="28" t="s">
        <v>212</v>
      </c>
      <c r="B43" s="28" t="s">
        <v>213</v>
      </c>
      <c r="C43" s="266">
        <v>1000000</v>
      </c>
    </row>
    <row r="44" spans="1:3" ht="35" thickBot="1" x14ac:dyDescent="0.25">
      <c r="A44" s="28" t="s">
        <v>379</v>
      </c>
      <c r="B44" s="28" t="s">
        <v>380</v>
      </c>
      <c r="C44" s="266">
        <v>1119429</v>
      </c>
    </row>
    <row r="45" spans="1:3" ht="52" thickBot="1" x14ac:dyDescent="0.25">
      <c r="A45" s="49" t="s">
        <v>497</v>
      </c>
      <c r="B45" s="49" t="s">
        <v>126</v>
      </c>
      <c r="C45" s="266">
        <v>1046558</v>
      </c>
    </row>
    <row r="46" spans="1:3" ht="52" thickBot="1" x14ac:dyDescent="0.25">
      <c r="A46" s="49" t="s">
        <v>498</v>
      </c>
      <c r="B46" s="49" t="s">
        <v>126</v>
      </c>
      <c r="C46" s="266">
        <v>960357</v>
      </c>
    </row>
    <row r="47" spans="1:3" ht="35" thickBot="1" x14ac:dyDescent="0.25">
      <c r="A47" s="225" t="s">
        <v>499</v>
      </c>
      <c r="B47" s="230" t="s">
        <v>553</v>
      </c>
      <c r="C47" s="266">
        <v>3222678.65</v>
      </c>
    </row>
    <row r="48" spans="1:3" ht="35" thickBot="1" x14ac:dyDescent="0.25">
      <c r="A48" s="225" t="s">
        <v>500</v>
      </c>
      <c r="B48" s="230" t="s">
        <v>554</v>
      </c>
      <c r="C48" s="266">
        <v>2419438.4300000002</v>
      </c>
    </row>
    <row r="49" spans="1:3" ht="35" thickBot="1" x14ac:dyDescent="0.25">
      <c r="A49" s="225" t="s">
        <v>501</v>
      </c>
      <c r="B49" s="230" t="s">
        <v>555</v>
      </c>
      <c r="C49" s="266">
        <v>2098206.33</v>
      </c>
    </row>
    <row r="50" spans="1:3" ht="35" thickBot="1" x14ac:dyDescent="0.25">
      <c r="A50" s="225" t="s">
        <v>502</v>
      </c>
      <c r="B50" s="230" t="s">
        <v>556</v>
      </c>
      <c r="C50" s="266">
        <v>2190000</v>
      </c>
    </row>
    <row r="51" spans="1:3" ht="52" thickBot="1" x14ac:dyDescent="0.25">
      <c r="A51" s="225" t="s">
        <v>503</v>
      </c>
      <c r="B51" s="230" t="s">
        <v>557</v>
      </c>
      <c r="C51" s="266">
        <v>2130192.6</v>
      </c>
    </row>
    <row r="52" spans="1:3" ht="35" thickBot="1" x14ac:dyDescent="0.25">
      <c r="A52" s="225" t="s">
        <v>504</v>
      </c>
      <c r="B52" s="230" t="s">
        <v>558</v>
      </c>
      <c r="C52" s="266">
        <v>1647000</v>
      </c>
    </row>
    <row r="53" spans="1:3" ht="18" thickBot="1" x14ac:dyDescent="0.25">
      <c r="A53" s="230" t="s">
        <v>505</v>
      </c>
      <c r="B53" s="230" t="s">
        <v>553</v>
      </c>
      <c r="C53" s="266">
        <v>1400301.3</v>
      </c>
    </row>
    <row r="54" spans="1:3" ht="35" thickBot="1" x14ac:dyDescent="0.25">
      <c r="A54" s="230" t="s">
        <v>506</v>
      </c>
      <c r="B54" s="230" t="s">
        <v>559</v>
      </c>
      <c r="C54" s="266">
        <v>1596000</v>
      </c>
    </row>
    <row r="55" spans="1:3" ht="52" thickBot="1" x14ac:dyDescent="0.25">
      <c r="A55" s="230" t="s">
        <v>507</v>
      </c>
      <c r="B55" s="230" t="s">
        <v>560</v>
      </c>
      <c r="C55" s="266">
        <v>1500000</v>
      </c>
    </row>
    <row r="56" spans="1:3" ht="52" thickBot="1" x14ac:dyDescent="0.25">
      <c r="A56" s="230" t="s">
        <v>508</v>
      </c>
      <c r="B56" s="230" t="s">
        <v>561</v>
      </c>
      <c r="C56" s="266">
        <v>1457640</v>
      </c>
    </row>
    <row r="57" spans="1:3" ht="35" thickBot="1" x14ac:dyDescent="0.25">
      <c r="A57" s="230" t="s">
        <v>509</v>
      </c>
      <c r="B57" s="230" t="s">
        <v>562</v>
      </c>
      <c r="C57" s="266">
        <v>1400000</v>
      </c>
    </row>
    <row r="58" spans="1:3" ht="18" thickBot="1" x14ac:dyDescent="0.25">
      <c r="A58" s="230" t="s">
        <v>510</v>
      </c>
      <c r="B58" s="230" t="s">
        <v>563</v>
      </c>
      <c r="C58" s="266">
        <v>1335850</v>
      </c>
    </row>
    <row r="59" spans="1:3" ht="86" thickBot="1" x14ac:dyDescent="0.25">
      <c r="A59" s="230" t="s">
        <v>511</v>
      </c>
      <c r="B59" s="230" t="s">
        <v>564</v>
      </c>
      <c r="C59" s="266">
        <v>1312000</v>
      </c>
    </row>
    <row r="60" spans="1:3" ht="52" thickBot="1" x14ac:dyDescent="0.25">
      <c r="A60" s="230" t="s">
        <v>512</v>
      </c>
      <c r="B60" s="230" t="s">
        <v>565</v>
      </c>
      <c r="C60" s="266">
        <v>1286011.47</v>
      </c>
    </row>
    <row r="61" spans="1:3" ht="18" thickBot="1" x14ac:dyDescent="0.25">
      <c r="A61" s="230" t="s">
        <v>513</v>
      </c>
      <c r="B61" s="230" t="s">
        <v>340</v>
      </c>
      <c r="C61" s="266">
        <v>1213472</v>
      </c>
    </row>
    <row r="62" spans="1:3" ht="18" thickBot="1" x14ac:dyDescent="0.25">
      <c r="A62" s="230" t="s">
        <v>514</v>
      </c>
      <c r="B62" s="230" t="s">
        <v>566</v>
      </c>
      <c r="C62" s="266">
        <v>1000000</v>
      </c>
    </row>
    <row r="63" spans="1:3" ht="35" thickBot="1" x14ac:dyDescent="0.25">
      <c r="A63" s="230" t="s">
        <v>515</v>
      </c>
      <c r="B63" s="230" t="s">
        <v>567</v>
      </c>
      <c r="C63" s="266">
        <v>1000000</v>
      </c>
    </row>
    <row r="64" spans="1:3" ht="52" thickBot="1" x14ac:dyDescent="0.25">
      <c r="A64" s="230" t="s">
        <v>516</v>
      </c>
      <c r="B64" s="230" t="s">
        <v>568</v>
      </c>
      <c r="C64" s="266">
        <v>938336.14</v>
      </c>
    </row>
  </sheetData>
  <mergeCells count="3">
    <mergeCell ref="A1:C1"/>
    <mergeCell ref="A2:C2"/>
    <mergeCell ref="A3:C3"/>
  </mergeCells>
  <hyperlinks>
    <hyperlink ref="A1:C1" location="Index!A1" display="Zurück zum Index" xr:uid="{D31C6EEC-1FF4-C444-8EAB-FA2C0EC1E3E3}"/>
  </hyperlinks>
  <pageMargins left="0.7" right="0.7" top="0.75" bottom="0.75" header="0.3" footer="0.3"/>
  <pageSetup paperSize="9" fitToHeight="0" orientation="portrait"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FF1F0-397C-8D4B-95BA-195BA21F49BB}">
  <sheetPr>
    <pageSetUpPr fitToPage="1"/>
  </sheetPr>
  <dimension ref="A1:WVV14"/>
  <sheetViews>
    <sheetView showGridLines="0" topLeftCell="A10" zoomScaleNormal="100" workbookViewId="0">
      <selection activeCell="C12" sqref="C12"/>
    </sheetView>
  </sheetViews>
  <sheetFormatPr baseColWidth="10" defaultColWidth="11.5" defaultRowHeight="16" x14ac:dyDescent="0.2"/>
  <cols>
    <col min="1" max="1" width="25.6640625" style="15" customWidth="1" collapsed="1"/>
    <col min="2" max="2" width="77.1640625" style="23" customWidth="1" collapsed="1"/>
    <col min="3" max="3" width="25.6640625" style="23" customWidth="1" collapsed="1"/>
    <col min="4" max="237" width="11.5" style="15" collapsed="1"/>
    <col min="238" max="238" width="57.1640625" style="15" customWidth="1" collapsed="1"/>
    <col min="239" max="250" width="14.33203125" style="15" customWidth="1" collapsed="1"/>
    <col min="251" max="493" width="11.5" style="15" collapsed="1"/>
    <col min="494" max="494" width="57.1640625" style="15" customWidth="1" collapsed="1"/>
    <col min="495" max="506" width="14.33203125" style="15" customWidth="1" collapsed="1"/>
    <col min="507" max="749" width="11.5" style="15" collapsed="1"/>
    <col min="750" max="750" width="57.1640625" style="15" customWidth="1" collapsed="1"/>
    <col min="751" max="762" width="14.33203125" style="15" customWidth="1" collapsed="1"/>
    <col min="763" max="1005" width="11.5" style="15" collapsed="1"/>
    <col min="1006" max="1006" width="57.1640625" style="15" customWidth="1" collapsed="1"/>
    <col min="1007" max="1018" width="14.33203125" style="15" customWidth="1" collapsed="1"/>
    <col min="1019" max="1261" width="11.5" style="15" collapsed="1"/>
    <col min="1262" max="1262" width="57.1640625" style="15" customWidth="1" collapsed="1"/>
    <col min="1263" max="1274" width="14.33203125" style="15" customWidth="1" collapsed="1"/>
    <col min="1275" max="1517" width="11.5" style="15" collapsed="1"/>
    <col min="1518" max="1518" width="57.1640625" style="15" customWidth="1" collapsed="1"/>
    <col min="1519" max="1530" width="14.33203125" style="15" customWidth="1" collapsed="1"/>
    <col min="1531" max="1773" width="11.5" style="15" collapsed="1"/>
    <col min="1774" max="1774" width="57.1640625" style="15" customWidth="1" collapsed="1"/>
    <col min="1775" max="1786" width="14.33203125" style="15" customWidth="1" collapsed="1"/>
    <col min="1787" max="2029" width="11.5" style="15" collapsed="1"/>
    <col min="2030" max="2030" width="57.1640625" style="15" customWidth="1" collapsed="1"/>
    <col min="2031" max="2042" width="14.33203125" style="15" customWidth="1" collapsed="1"/>
    <col min="2043" max="2285" width="11.5" style="15" collapsed="1"/>
    <col min="2286" max="2286" width="57.1640625" style="15" customWidth="1" collapsed="1"/>
    <col min="2287" max="2298" width="14.33203125" style="15" customWidth="1" collapsed="1"/>
    <col min="2299" max="2541" width="11.5" style="15" collapsed="1"/>
    <col min="2542" max="2542" width="57.1640625" style="15" customWidth="1" collapsed="1"/>
    <col min="2543" max="2554" width="14.33203125" style="15" customWidth="1" collapsed="1"/>
    <col min="2555" max="2797" width="11.5" style="15" collapsed="1"/>
    <col min="2798" max="2798" width="57.1640625" style="15" customWidth="1" collapsed="1"/>
    <col min="2799" max="2810" width="14.33203125" style="15" customWidth="1" collapsed="1"/>
    <col min="2811" max="3053" width="11.5" style="15" collapsed="1"/>
    <col min="3054" max="3054" width="57.1640625" style="15" customWidth="1" collapsed="1"/>
    <col min="3055" max="3066" width="14.33203125" style="15" customWidth="1" collapsed="1"/>
    <col min="3067" max="3309" width="11.5" style="15" collapsed="1"/>
    <col min="3310" max="3310" width="57.1640625" style="15" customWidth="1" collapsed="1"/>
    <col min="3311" max="3322" width="14.33203125" style="15" customWidth="1" collapsed="1"/>
    <col min="3323" max="3565" width="11.5" style="15" collapsed="1"/>
    <col min="3566" max="3566" width="57.1640625" style="15" customWidth="1" collapsed="1"/>
    <col min="3567" max="3578" width="14.33203125" style="15" customWidth="1" collapsed="1"/>
    <col min="3579" max="3821" width="11.5" style="15" collapsed="1"/>
    <col min="3822" max="3822" width="57.1640625" style="15" customWidth="1" collapsed="1"/>
    <col min="3823" max="3834" width="14.33203125" style="15" customWidth="1" collapsed="1"/>
    <col min="3835" max="4077" width="11.5" style="15" collapsed="1"/>
    <col min="4078" max="4078" width="57.1640625" style="15" customWidth="1" collapsed="1"/>
    <col min="4079" max="4090" width="14.33203125" style="15" customWidth="1" collapsed="1"/>
    <col min="4091" max="4333" width="11.5" style="15" collapsed="1"/>
    <col min="4334" max="4334" width="57.1640625" style="15" customWidth="1" collapsed="1"/>
    <col min="4335" max="4346" width="14.33203125" style="15" customWidth="1" collapsed="1"/>
    <col min="4347" max="4589" width="11.5" style="15" collapsed="1"/>
    <col min="4590" max="4590" width="57.1640625" style="15" customWidth="1" collapsed="1"/>
    <col min="4591" max="4602" width="14.33203125" style="15" customWidth="1" collapsed="1"/>
    <col min="4603" max="4845" width="11.5" style="15" collapsed="1"/>
    <col min="4846" max="4846" width="57.1640625" style="15" customWidth="1" collapsed="1"/>
    <col min="4847" max="4858" width="14.33203125" style="15" customWidth="1" collapsed="1"/>
    <col min="4859" max="5101" width="11.5" style="15" collapsed="1"/>
    <col min="5102" max="5102" width="57.1640625" style="15" customWidth="1" collapsed="1"/>
    <col min="5103" max="5114" width="14.33203125" style="15" customWidth="1" collapsed="1"/>
    <col min="5115" max="5357" width="11.5" style="15" collapsed="1"/>
    <col min="5358" max="5358" width="57.1640625" style="15" customWidth="1" collapsed="1"/>
    <col min="5359" max="5370" width="14.33203125" style="15" customWidth="1" collapsed="1"/>
    <col min="5371" max="5613" width="11.5" style="15" collapsed="1"/>
    <col min="5614" max="5614" width="57.1640625" style="15" customWidth="1" collapsed="1"/>
    <col min="5615" max="5626" width="14.33203125" style="15" customWidth="1" collapsed="1"/>
    <col min="5627" max="5869" width="11.5" style="15" collapsed="1"/>
    <col min="5870" max="5870" width="57.1640625" style="15" customWidth="1" collapsed="1"/>
    <col min="5871" max="5882" width="14.33203125" style="15" customWidth="1" collapsed="1"/>
    <col min="5883" max="6125" width="11.5" style="15" collapsed="1"/>
    <col min="6126" max="6126" width="57.1640625" style="15" customWidth="1" collapsed="1"/>
    <col min="6127" max="6138" width="14.33203125" style="15" customWidth="1" collapsed="1"/>
    <col min="6139" max="6381" width="11.5" style="15" collapsed="1"/>
    <col min="6382" max="6382" width="57.1640625" style="15" customWidth="1" collapsed="1"/>
    <col min="6383" max="6394" width="14.33203125" style="15" customWidth="1" collapsed="1"/>
    <col min="6395" max="6637" width="11.5" style="15" collapsed="1"/>
    <col min="6638" max="6638" width="57.1640625" style="15" customWidth="1" collapsed="1"/>
    <col min="6639" max="6650" width="14.33203125" style="15" customWidth="1" collapsed="1"/>
    <col min="6651" max="6893" width="11.5" style="15" collapsed="1"/>
    <col min="6894" max="6894" width="57.1640625" style="15" customWidth="1" collapsed="1"/>
    <col min="6895" max="6906" width="14.33203125" style="15" customWidth="1" collapsed="1"/>
    <col min="6907" max="7149" width="11.5" style="15" collapsed="1"/>
    <col min="7150" max="7150" width="57.1640625" style="15" customWidth="1" collapsed="1"/>
    <col min="7151" max="7162" width="14.33203125" style="15" customWidth="1" collapsed="1"/>
    <col min="7163" max="7405" width="11.5" style="15" collapsed="1"/>
    <col min="7406" max="7406" width="57.1640625" style="15" customWidth="1" collapsed="1"/>
    <col min="7407" max="7418" width="14.33203125" style="15" customWidth="1" collapsed="1"/>
    <col min="7419" max="7661" width="11.5" style="15" collapsed="1"/>
    <col min="7662" max="7662" width="57.1640625" style="15" customWidth="1" collapsed="1"/>
    <col min="7663" max="7674" width="14.33203125" style="15" customWidth="1" collapsed="1"/>
    <col min="7675" max="7917" width="11.5" style="15" collapsed="1"/>
    <col min="7918" max="7918" width="57.1640625" style="15" customWidth="1" collapsed="1"/>
    <col min="7919" max="7930" width="14.33203125" style="15" customWidth="1" collapsed="1"/>
    <col min="7931" max="8173" width="11.5" style="15" collapsed="1"/>
    <col min="8174" max="8174" width="57.1640625" style="15" customWidth="1" collapsed="1"/>
    <col min="8175" max="8186" width="14.33203125" style="15" customWidth="1" collapsed="1"/>
    <col min="8187" max="8429" width="11.5" style="15" collapsed="1"/>
    <col min="8430" max="8430" width="57.1640625" style="15" customWidth="1" collapsed="1"/>
    <col min="8431" max="8442" width="14.33203125" style="15" customWidth="1" collapsed="1"/>
    <col min="8443" max="8685" width="11.5" style="15" collapsed="1"/>
    <col min="8686" max="8686" width="57.1640625" style="15" customWidth="1" collapsed="1"/>
    <col min="8687" max="8698" width="14.33203125" style="15" customWidth="1" collapsed="1"/>
    <col min="8699" max="8941" width="11.5" style="15" collapsed="1"/>
    <col min="8942" max="8942" width="57.1640625" style="15" customWidth="1" collapsed="1"/>
    <col min="8943" max="8954" width="14.33203125" style="15" customWidth="1" collapsed="1"/>
    <col min="8955" max="9197" width="11.5" style="15" collapsed="1"/>
    <col min="9198" max="9198" width="57.1640625" style="15" customWidth="1" collapsed="1"/>
    <col min="9199" max="9210" width="14.33203125" style="15" customWidth="1" collapsed="1"/>
    <col min="9211" max="9453" width="11.5" style="15" collapsed="1"/>
    <col min="9454" max="9454" width="57.1640625" style="15" customWidth="1" collapsed="1"/>
    <col min="9455" max="9466" width="14.33203125" style="15" customWidth="1" collapsed="1"/>
    <col min="9467" max="9709" width="11.5" style="15" collapsed="1"/>
    <col min="9710" max="9710" width="57.1640625" style="15" customWidth="1" collapsed="1"/>
    <col min="9711" max="9722" width="14.33203125" style="15" customWidth="1" collapsed="1"/>
    <col min="9723" max="9965" width="11.5" style="15" collapsed="1"/>
    <col min="9966" max="9966" width="57.1640625" style="15" customWidth="1" collapsed="1"/>
    <col min="9967" max="9978" width="14.33203125" style="15" customWidth="1" collapsed="1"/>
    <col min="9979" max="10221" width="11.5" style="15" collapsed="1"/>
    <col min="10222" max="10222" width="57.1640625" style="15" customWidth="1" collapsed="1"/>
    <col min="10223" max="10234" width="14.33203125" style="15" customWidth="1" collapsed="1"/>
    <col min="10235" max="10477" width="11.5" style="15" collapsed="1"/>
    <col min="10478" max="10478" width="57.1640625" style="15" customWidth="1" collapsed="1"/>
    <col min="10479" max="10490" width="14.33203125" style="15" customWidth="1" collapsed="1"/>
    <col min="10491" max="10733" width="11.5" style="15" collapsed="1"/>
    <col min="10734" max="10734" width="57.1640625" style="15" customWidth="1" collapsed="1"/>
    <col min="10735" max="10746" width="14.33203125" style="15" customWidth="1" collapsed="1"/>
    <col min="10747" max="10989" width="11.5" style="15" collapsed="1"/>
    <col min="10990" max="10990" width="57.1640625" style="15" customWidth="1" collapsed="1"/>
    <col min="10991" max="11002" width="14.33203125" style="15" customWidth="1" collapsed="1"/>
    <col min="11003" max="11245" width="11.5" style="15" collapsed="1"/>
    <col min="11246" max="11246" width="57.1640625" style="15" customWidth="1" collapsed="1"/>
    <col min="11247" max="11258" width="14.33203125" style="15" customWidth="1" collapsed="1"/>
    <col min="11259" max="11501" width="11.5" style="15" collapsed="1"/>
    <col min="11502" max="11502" width="57.1640625" style="15" customWidth="1" collapsed="1"/>
    <col min="11503" max="11514" width="14.33203125" style="15" customWidth="1" collapsed="1"/>
    <col min="11515" max="11757" width="11.5" style="15" collapsed="1"/>
    <col min="11758" max="11758" width="57.1640625" style="15" customWidth="1" collapsed="1"/>
    <col min="11759" max="11770" width="14.33203125" style="15" customWidth="1" collapsed="1"/>
    <col min="11771" max="12013" width="11.5" style="15" collapsed="1"/>
    <col min="12014" max="12014" width="57.1640625" style="15" customWidth="1" collapsed="1"/>
    <col min="12015" max="12026" width="14.33203125" style="15" customWidth="1" collapsed="1"/>
    <col min="12027" max="12269" width="11.5" style="15" collapsed="1"/>
    <col min="12270" max="12270" width="57.1640625" style="15" customWidth="1" collapsed="1"/>
    <col min="12271" max="12282" width="14.33203125" style="15" customWidth="1" collapsed="1"/>
    <col min="12283" max="12525" width="11.5" style="15" collapsed="1"/>
    <col min="12526" max="12526" width="57.1640625" style="15" customWidth="1" collapsed="1"/>
    <col min="12527" max="12538" width="14.33203125" style="15" customWidth="1" collapsed="1"/>
    <col min="12539" max="12781" width="11.5" style="15" collapsed="1"/>
    <col min="12782" max="12782" width="57.1640625" style="15" customWidth="1" collapsed="1"/>
    <col min="12783" max="12794" width="14.33203125" style="15" customWidth="1" collapsed="1"/>
    <col min="12795" max="13037" width="11.5" style="15" collapsed="1"/>
    <col min="13038" max="13038" width="57.1640625" style="15" customWidth="1" collapsed="1"/>
    <col min="13039" max="13050" width="14.33203125" style="15" customWidth="1" collapsed="1"/>
    <col min="13051" max="13293" width="11.5" style="15" collapsed="1"/>
    <col min="13294" max="13294" width="57.1640625" style="15" customWidth="1" collapsed="1"/>
    <col min="13295" max="13306" width="14.33203125" style="15" customWidth="1" collapsed="1"/>
    <col min="13307" max="13549" width="11.5" style="15" collapsed="1"/>
    <col min="13550" max="13550" width="57.1640625" style="15" customWidth="1" collapsed="1"/>
    <col min="13551" max="13562" width="14.33203125" style="15" customWidth="1" collapsed="1"/>
    <col min="13563" max="13805" width="11.5" style="15" collapsed="1"/>
    <col min="13806" max="13806" width="57.1640625" style="15" customWidth="1" collapsed="1"/>
    <col min="13807" max="13818" width="14.33203125" style="15" customWidth="1" collapsed="1"/>
    <col min="13819" max="14061" width="11.5" style="15" collapsed="1"/>
    <col min="14062" max="14062" width="57.1640625" style="15" customWidth="1" collapsed="1"/>
    <col min="14063" max="14074" width="14.33203125" style="15" customWidth="1" collapsed="1"/>
    <col min="14075" max="14317" width="11.5" style="15" collapsed="1"/>
    <col min="14318" max="14318" width="57.1640625" style="15" customWidth="1" collapsed="1"/>
    <col min="14319" max="14330" width="14.33203125" style="15" customWidth="1" collapsed="1"/>
    <col min="14331" max="14573" width="11.5" style="15" collapsed="1"/>
    <col min="14574" max="14574" width="57.1640625" style="15" customWidth="1" collapsed="1"/>
    <col min="14575" max="14586" width="14.33203125" style="15" customWidth="1" collapsed="1"/>
    <col min="14587" max="14829" width="11.5" style="15" collapsed="1"/>
    <col min="14830" max="14830" width="57.1640625" style="15" customWidth="1" collapsed="1"/>
    <col min="14831" max="14842" width="14.33203125" style="15" customWidth="1" collapsed="1"/>
    <col min="14843" max="15085" width="11.5" style="15" collapsed="1"/>
    <col min="15086" max="15086" width="57.1640625" style="15" customWidth="1" collapsed="1"/>
    <col min="15087" max="15098" width="14.33203125" style="15" customWidth="1" collapsed="1"/>
    <col min="15099" max="15341" width="11.5" style="15" collapsed="1"/>
    <col min="15342" max="15342" width="57.1640625" style="15" customWidth="1" collapsed="1"/>
    <col min="15343" max="15354" width="14.33203125" style="15" customWidth="1" collapsed="1"/>
    <col min="15355" max="15597" width="11.5" style="15" collapsed="1"/>
    <col min="15598" max="15598" width="57.1640625" style="15" customWidth="1" collapsed="1"/>
    <col min="15599" max="15610" width="14.33203125" style="15" customWidth="1" collapsed="1"/>
    <col min="15611" max="15853" width="11.5" style="15" collapsed="1"/>
    <col min="15854" max="15854" width="57.1640625" style="15" customWidth="1" collapsed="1"/>
    <col min="15855" max="15866" width="14.33203125" style="15" customWidth="1" collapsed="1"/>
    <col min="15867" max="16109" width="11.5" style="15" collapsed="1"/>
    <col min="16110" max="16110" width="57.1640625" style="15" customWidth="1" collapsed="1"/>
    <col min="16111" max="16122" width="14.33203125" style="15" customWidth="1" collapsed="1"/>
    <col min="16123" max="16123" width="11.5" style="15" collapsed="1"/>
    <col min="16124" max="16142" width="11.5" style="15"/>
    <col min="16143" max="16384" width="11.5" style="15" collapsed="1"/>
  </cols>
  <sheetData>
    <row r="1" spans="1:3" ht="15" customHeight="1" x14ac:dyDescent="0.2">
      <c r="A1" s="276" t="s">
        <v>100</v>
      </c>
      <c r="B1" s="280"/>
      <c r="C1" s="280"/>
    </row>
    <row r="2" spans="1:3" s="16" customFormat="1" ht="16.25" customHeight="1" x14ac:dyDescent="0.25">
      <c r="A2" s="269" t="s">
        <v>455</v>
      </c>
      <c r="B2" s="270"/>
      <c r="C2" s="270"/>
    </row>
    <row r="3" spans="1:3" s="16" customFormat="1" ht="15" customHeight="1" x14ac:dyDescent="0.25">
      <c r="A3" s="283" t="s">
        <v>214</v>
      </c>
      <c r="B3" s="283"/>
      <c r="C3" s="283"/>
    </row>
    <row r="5" spans="1:3" ht="18" x14ac:dyDescent="0.2">
      <c r="A5" s="20" t="s">
        <v>215</v>
      </c>
      <c r="B5" s="21" t="s">
        <v>216</v>
      </c>
      <c r="C5" s="21" t="s">
        <v>217</v>
      </c>
    </row>
    <row r="6" spans="1:3" ht="68" x14ac:dyDescent="0.2">
      <c r="A6" s="25" t="s">
        <v>218</v>
      </c>
      <c r="B6" s="26" t="s">
        <v>219</v>
      </c>
      <c r="C6" s="26" t="s">
        <v>517</v>
      </c>
    </row>
    <row r="7" spans="1:3" ht="119" x14ac:dyDescent="0.2">
      <c r="A7" s="25" t="s">
        <v>349</v>
      </c>
      <c r="B7" s="31" t="s">
        <v>350</v>
      </c>
      <c r="C7" s="26" t="s">
        <v>518</v>
      </c>
    </row>
    <row r="8" spans="1:3" ht="119" x14ac:dyDescent="0.2">
      <c r="A8" s="25" t="s">
        <v>351</v>
      </c>
      <c r="B8" s="31" t="s">
        <v>352</v>
      </c>
      <c r="C8" s="26" t="s">
        <v>519</v>
      </c>
    </row>
    <row r="9" spans="1:3" ht="136" x14ac:dyDescent="0.2">
      <c r="A9" s="25" t="s">
        <v>353</v>
      </c>
      <c r="B9" s="31" t="s">
        <v>354</v>
      </c>
      <c r="C9" s="26" t="s">
        <v>393</v>
      </c>
    </row>
    <row r="10" spans="1:3" ht="34" x14ac:dyDescent="0.2">
      <c r="A10" s="25" t="s">
        <v>220</v>
      </c>
      <c r="B10" s="26" t="s">
        <v>221</v>
      </c>
      <c r="C10" s="26" t="s">
        <v>520</v>
      </c>
    </row>
    <row r="11" spans="1:3" ht="34" x14ac:dyDescent="0.2">
      <c r="A11" s="25" t="s">
        <v>222</v>
      </c>
      <c r="B11" s="26" t="s">
        <v>223</v>
      </c>
      <c r="C11" s="26" t="s">
        <v>224</v>
      </c>
    </row>
    <row r="12" spans="1:3" ht="68" x14ac:dyDescent="0.2">
      <c r="A12" s="25" t="s">
        <v>225</v>
      </c>
      <c r="B12" s="26" t="s">
        <v>226</v>
      </c>
      <c r="C12" s="26" t="s">
        <v>227</v>
      </c>
    </row>
    <row r="13" spans="1:3" ht="102" x14ac:dyDescent="0.2">
      <c r="A13" s="25" t="s">
        <v>521</v>
      </c>
      <c r="B13" s="26" t="s">
        <v>522</v>
      </c>
      <c r="C13" s="26" t="s">
        <v>523</v>
      </c>
    </row>
    <row r="14" spans="1:3" ht="136" x14ac:dyDescent="0.2">
      <c r="A14" s="25" t="s">
        <v>524</v>
      </c>
      <c r="B14" s="26" t="s">
        <v>525</v>
      </c>
      <c r="C14" s="26" t="s">
        <v>523</v>
      </c>
    </row>
  </sheetData>
  <mergeCells count="3">
    <mergeCell ref="A1:C1"/>
    <mergeCell ref="A2:C2"/>
    <mergeCell ref="A3:C3"/>
  </mergeCells>
  <hyperlinks>
    <hyperlink ref="A1:C1" location="Index!A1" display="Zurück zum Index" xr:uid="{98638121-BDC6-0944-82D2-8B724866168B}"/>
  </hyperlinks>
  <pageMargins left="0.7" right="0.7" top="0.75" bottom="0.75" header="0.3" footer="0.3"/>
  <pageSetup paperSize="9" fitToHeight="0"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778F8-FF31-9E4E-A33D-551817381F45}">
  <sheetPr>
    <pageSetUpPr fitToPage="1"/>
  </sheetPr>
  <dimension ref="A1:M9"/>
  <sheetViews>
    <sheetView showGridLines="0" zoomScaleNormal="100" workbookViewId="0">
      <selection activeCell="H8" sqref="H8"/>
    </sheetView>
  </sheetViews>
  <sheetFormatPr baseColWidth="10" defaultColWidth="11.5" defaultRowHeight="16" x14ac:dyDescent="0.2"/>
  <cols>
    <col min="1" max="1" width="25.6640625" style="15" customWidth="1" collapsed="1"/>
    <col min="2" max="2" width="77.1640625" style="23" customWidth="1" collapsed="1"/>
    <col min="3" max="3" width="25.6640625" style="23" customWidth="1" collapsed="1"/>
    <col min="4" max="13" width="14.33203125" style="14" customWidth="1" collapsed="1"/>
    <col min="14" max="256" width="11.5" style="15" collapsed="1"/>
    <col min="257" max="257" width="57.1640625" style="15" customWidth="1" collapsed="1"/>
    <col min="258" max="269" width="14.33203125" style="15" customWidth="1" collapsed="1"/>
    <col min="270" max="512" width="11.5" style="15" collapsed="1"/>
    <col min="513" max="513" width="57.1640625" style="15" customWidth="1" collapsed="1"/>
    <col min="514" max="525" width="14.33203125" style="15" customWidth="1" collapsed="1"/>
    <col min="526" max="768" width="11.5" style="15" collapsed="1"/>
    <col min="769" max="769" width="57.1640625" style="15" customWidth="1" collapsed="1"/>
    <col min="770" max="781" width="14.33203125" style="15" customWidth="1" collapsed="1"/>
    <col min="782" max="1024" width="11.5" style="15" collapsed="1"/>
    <col min="1025" max="1025" width="57.1640625" style="15" customWidth="1" collapsed="1"/>
    <col min="1026" max="1037" width="14.33203125" style="15" customWidth="1" collapsed="1"/>
    <col min="1038" max="1280" width="11.5" style="15" collapsed="1"/>
    <col min="1281" max="1281" width="57.1640625" style="15" customWidth="1" collapsed="1"/>
    <col min="1282" max="1293" width="14.33203125" style="15" customWidth="1" collapsed="1"/>
    <col min="1294" max="1536" width="11.5" style="15" collapsed="1"/>
    <col min="1537" max="1537" width="57.1640625" style="15" customWidth="1" collapsed="1"/>
    <col min="1538" max="1549" width="14.33203125" style="15" customWidth="1" collapsed="1"/>
    <col min="1550" max="1792" width="11.5" style="15" collapsed="1"/>
    <col min="1793" max="1793" width="57.1640625" style="15" customWidth="1" collapsed="1"/>
    <col min="1794" max="1805" width="14.33203125" style="15" customWidth="1" collapsed="1"/>
    <col min="1806" max="2048" width="11.5" style="15" collapsed="1"/>
    <col min="2049" max="2049" width="57.1640625" style="15" customWidth="1" collapsed="1"/>
    <col min="2050" max="2061" width="14.33203125" style="15" customWidth="1" collapsed="1"/>
    <col min="2062" max="2304" width="11.5" style="15" collapsed="1"/>
    <col min="2305" max="2305" width="57.1640625" style="15" customWidth="1" collapsed="1"/>
    <col min="2306" max="2317" width="14.33203125" style="15" customWidth="1" collapsed="1"/>
    <col min="2318" max="2560" width="11.5" style="15" collapsed="1"/>
    <col min="2561" max="2561" width="57.1640625" style="15" customWidth="1" collapsed="1"/>
    <col min="2562" max="2573" width="14.33203125" style="15" customWidth="1" collapsed="1"/>
    <col min="2574" max="2816" width="11.5" style="15" collapsed="1"/>
    <col min="2817" max="2817" width="57.1640625" style="15" customWidth="1" collapsed="1"/>
    <col min="2818" max="2829" width="14.33203125" style="15" customWidth="1" collapsed="1"/>
    <col min="2830" max="3072" width="11.5" style="15" collapsed="1"/>
    <col min="3073" max="3073" width="57.1640625" style="15" customWidth="1" collapsed="1"/>
    <col min="3074" max="3085" width="14.33203125" style="15" customWidth="1" collapsed="1"/>
    <col min="3086" max="3328" width="11.5" style="15" collapsed="1"/>
    <col min="3329" max="3329" width="57.1640625" style="15" customWidth="1" collapsed="1"/>
    <col min="3330" max="3341" width="14.33203125" style="15" customWidth="1" collapsed="1"/>
    <col min="3342" max="3584" width="11.5" style="15" collapsed="1"/>
    <col min="3585" max="3585" width="57.1640625" style="15" customWidth="1" collapsed="1"/>
    <col min="3586" max="3597" width="14.33203125" style="15" customWidth="1" collapsed="1"/>
    <col min="3598" max="3840" width="11.5" style="15" collapsed="1"/>
    <col min="3841" max="3841" width="57.1640625" style="15" customWidth="1" collapsed="1"/>
    <col min="3842" max="3853" width="14.33203125" style="15" customWidth="1" collapsed="1"/>
    <col min="3854" max="4096" width="11.5" style="15" collapsed="1"/>
    <col min="4097" max="4097" width="57.1640625" style="15" customWidth="1" collapsed="1"/>
    <col min="4098" max="4109" width="14.33203125" style="15" customWidth="1" collapsed="1"/>
    <col min="4110" max="4352" width="11.5" style="15" collapsed="1"/>
    <col min="4353" max="4353" width="57.1640625" style="15" customWidth="1" collapsed="1"/>
    <col min="4354" max="4365" width="14.33203125" style="15" customWidth="1" collapsed="1"/>
    <col min="4366" max="4608" width="11.5" style="15" collapsed="1"/>
    <col min="4609" max="4609" width="57.1640625" style="15" customWidth="1" collapsed="1"/>
    <col min="4610" max="4621" width="14.33203125" style="15" customWidth="1" collapsed="1"/>
    <col min="4622" max="4864" width="11.5" style="15" collapsed="1"/>
    <col min="4865" max="4865" width="57.1640625" style="15" customWidth="1" collapsed="1"/>
    <col min="4866" max="4877" width="14.33203125" style="15" customWidth="1" collapsed="1"/>
    <col min="4878" max="5120" width="11.5" style="15" collapsed="1"/>
    <col min="5121" max="5121" width="57.1640625" style="15" customWidth="1" collapsed="1"/>
    <col min="5122" max="5133" width="14.33203125" style="15" customWidth="1" collapsed="1"/>
    <col min="5134" max="5376" width="11.5" style="15" collapsed="1"/>
    <col min="5377" max="5377" width="57.1640625" style="15" customWidth="1" collapsed="1"/>
    <col min="5378" max="5389" width="14.33203125" style="15" customWidth="1" collapsed="1"/>
    <col min="5390" max="5632" width="11.5" style="15" collapsed="1"/>
    <col min="5633" max="5633" width="57.1640625" style="15" customWidth="1" collapsed="1"/>
    <col min="5634" max="5645" width="14.33203125" style="15" customWidth="1" collapsed="1"/>
    <col min="5646" max="5888" width="11.5" style="15" collapsed="1"/>
    <col min="5889" max="5889" width="57.1640625" style="15" customWidth="1" collapsed="1"/>
    <col min="5890" max="5901" width="14.33203125" style="15" customWidth="1" collapsed="1"/>
    <col min="5902" max="6144" width="11.5" style="15" collapsed="1"/>
    <col min="6145" max="6145" width="57.1640625" style="15" customWidth="1" collapsed="1"/>
    <col min="6146" max="6157" width="14.33203125" style="15" customWidth="1" collapsed="1"/>
    <col min="6158" max="6400" width="11.5" style="15" collapsed="1"/>
    <col min="6401" max="6401" width="57.1640625" style="15" customWidth="1" collapsed="1"/>
    <col min="6402" max="6413" width="14.33203125" style="15" customWidth="1" collapsed="1"/>
    <col min="6414" max="6656" width="11.5" style="15" collapsed="1"/>
    <col min="6657" max="6657" width="57.1640625" style="15" customWidth="1" collapsed="1"/>
    <col min="6658" max="6669" width="14.33203125" style="15" customWidth="1" collapsed="1"/>
    <col min="6670" max="6912" width="11.5" style="15" collapsed="1"/>
    <col min="6913" max="6913" width="57.1640625" style="15" customWidth="1" collapsed="1"/>
    <col min="6914" max="6925" width="14.33203125" style="15" customWidth="1" collapsed="1"/>
    <col min="6926" max="7168" width="11.5" style="15" collapsed="1"/>
    <col min="7169" max="7169" width="57.1640625" style="15" customWidth="1" collapsed="1"/>
    <col min="7170" max="7181" width="14.33203125" style="15" customWidth="1" collapsed="1"/>
    <col min="7182" max="7424" width="11.5" style="15" collapsed="1"/>
    <col min="7425" max="7425" width="57.1640625" style="15" customWidth="1" collapsed="1"/>
    <col min="7426" max="7437" width="14.33203125" style="15" customWidth="1" collapsed="1"/>
    <col min="7438" max="7680" width="11.5" style="15" collapsed="1"/>
    <col min="7681" max="7681" width="57.1640625" style="15" customWidth="1" collapsed="1"/>
    <col min="7682" max="7693" width="14.33203125" style="15" customWidth="1" collapsed="1"/>
    <col min="7694" max="7936" width="11.5" style="15" collapsed="1"/>
    <col min="7937" max="7937" width="57.1640625" style="15" customWidth="1" collapsed="1"/>
    <col min="7938" max="7949" width="14.33203125" style="15" customWidth="1" collapsed="1"/>
    <col min="7950" max="8192" width="11.5" style="15" collapsed="1"/>
    <col min="8193" max="8193" width="57.1640625" style="15" customWidth="1" collapsed="1"/>
    <col min="8194" max="8205" width="14.33203125" style="15" customWidth="1" collapsed="1"/>
    <col min="8206" max="8448" width="11.5" style="15" collapsed="1"/>
    <col min="8449" max="8449" width="57.1640625" style="15" customWidth="1" collapsed="1"/>
    <col min="8450" max="8461" width="14.33203125" style="15" customWidth="1" collapsed="1"/>
    <col min="8462" max="8704" width="11.5" style="15" collapsed="1"/>
    <col min="8705" max="8705" width="57.1640625" style="15" customWidth="1" collapsed="1"/>
    <col min="8706" max="8717" width="14.33203125" style="15" customWidth="1" collapsed="1"/>
    <col min="8718" max="8960" width="11.5" style="15" collapsed="1"/>
    <col min="8961" max="8961" width="57.1640625" style="15" customWidth="1" collapsed="1"/>
    <col min="8962" max="8973" width="14.33203125" style="15" customWidth="1" collapsed="1"/>
    <col min="8974" max="9216" width="11.5" style="15" collapsed="1"/>
    <col min="9217" max="9217" width="57.1640625" style="15" customWidth="1" collapsed="1"/>
    <col min="9218" max="9229" width="14.33203125" style="15" customWidth="1" collapsed="1"/>
    <col min="9230" max="9472" width="11.5" style="15" collapsed="1"/>
    <col min="9473" max="9473" width="57.1640625" style="15" customWidth="1" collapsed="1"/>
    <col min="9474" max="9485" width="14.33203125" style="15" customWidth="1" collapsed="1"/>
    <col min="9486" max="9728" width="11.5" style="15" collapsed="1"/>
    <col min="9729" max="9729" width="57.1640625" style="15" customWidth="1" collapsed="1"/>
    <col min="9730" max="9741" width="14.33203125" style="15" customWidth="1" collapsed="1"/>
    <col min="9742" max="9984" width="11.5" style="15" collapsed="1"/>
    <col min="9985" max="9985" width="57.1640625" style="15" customWidth="1" collapsed="1"/>
    <col min="9986" max="9997" width="14.33203125" style="15" customWidth="1" collapsed="1"/>
    <col min="9998" max="10240" width="11.5" style="15" collapsed="1"/>
    <col min="10241" max="10241" width="57.1640625" style="15" customWidth="1" collapsed="1"/>
    <col min="10242" max="10253" width="14.33203125" style="15" customWidth="1" collapsed="1"/>
    <col min="10254" max="10496" width="11.5" style="15" collapsed="1"/>
    <col min="10497" max="10497" width="57.1640625" style="15" customWidth="1" collapsed="1"/>
    <col min="10498" max="10509" width="14.33203125" style="15" customWidth="1" collapsed="1"/>
    <col min="10510" max="10752" width="11.5" style="15" collapsed="1"/>
    <col min="10753" max="10753" width="57.1640625" style="15" customWidth="1" collapsed="1"/>
    <col min="10754" max="10765" width="14.33203125" style="15" customWidth="1" collapsed="1"/>
    <col min="10766" max="11008" width="11.5" style="15" collapsed="1"/>
    <col min="11009" max="11009" width="57.1640625" style="15" customWidth="1" collapsed="1"/>
    <col min="11010" max="11021" width="14.33203125" style="15" customWidth="1" collapsed="1"/>
    <col min="11022" max="11264" width="11.5" style="15" collapsed="1"/>
    <col min="11265" max="11265" width="57.1640625" style="15" customWidth="1" collapsed="1"/>
    <col min="11266" max="11277" width="14.33203125" style="15" customWidth="1" collapsed="1"/>
    <col min="11278" max="11520" width="11.5" style="15" collapsed="1"/>
    <col min="11521" max="11521" width="57.1640625" style="15" customWidth="1" collapsed="1"/>
    <col min="11522" max="11533" width="14.33203125" style="15" customWidth="1" collapsed="1"/>
    <col min="11534" max="11776" width="11.5" style="15" collapsed="1"/>
    <col min="11777" max="11777" width="57.1640625" style="15" customWidth="1" collapsed="1"/>
    <col min="11778" max="11789" width="14.33203125" style="15" customWidth="1" collapsed="1"/>
    <col min="11790" max="12032" width="11.5" style="15" collapsed="1"/>
    <col min="12033" max="12033" width="57.1640625" style="15" customWidth="1" collapsed="1"/>
    <col min="12034" max="12045" width="14.33203125" style="15" customWidth="1" collapsed="1"/>
    <col min="12046" max="12288" width="11.5" style="15" collapsed="1"/>
    <col min="12289" max="12289" width="57.1640625" style="15" customWidth="1" collapsed="1"/>
    <col min="12290" max="12301" width="14.33203125" style="15" customWidth="1" collapsed="1"/>
    <col min="12302" max="12544" width="11.5" style="15" collapsed="1"/>
    <col min="12545" max="12545" width="57.1640625" style="15" customWidth="1" collapsed="1"/>
    <col min="12546" max="12557" width="14.33203125" style="15" customWidth="1" collapsed="1"/>
    <col min="12558" max="12800" width="11.5" style="15" collapsed="1"/>
    <col min="12801" max="12801" width="57.1640625" style="15" customWidth="1" collapsed="1"/>
    <col min="12802" max="12813" width="14.33203125" style="15" customWidth="1" collapsed="1"/>
    <col min="12814" max="13056" width="11.5" style="15" collapsed="1"/>
    <col min="13057" max="13057" width="57.1640625" style="15" customWidth="1" collapsed="1"/>
    <col min="13058" max="13069" width="14.33203125" style="15" customWidth="1" collapsed="1"/>
    <col min="13070" max="13312" width="11.5" style="15" collapsed="1"/>
    <col min="13313" max="13313" width="57.1640625" style="15" customWidth="1" collapsed="1"/>
    <col min="13314" max="13325" width="14.33203125" style="15" customWidth="1" collapsed="1"/>
    <col min="13326" max="13568" width="11.5" style="15" collapsed="1"/>
    <col min="13569" max="13569" width="57.1640625" style="15" customWidth="1" collapsed="1"/>
    <col min="13570" max="13581" width="14.33203125" style="15" customWidth="1" collapsed="1"/>
    <col min="13582" max="13824" width="11.5" style="15" collapsed="1"/>
    <col min="13825" max="13825" width="57.1640625" style="15" customWidth="1" collapsed="1"/>
    <col min="13826" max="13837" width="14.33203125" style="15" customWidth="1" collapsed="1"/>
    <col min="13838" max="14080" width="11.5" style="15" collapsed="1"/>
    <col min="14081" max="14081" width="57.1640625" style="15" customWidth="1" collapsed="1"/>
    <col min="14082" max="14093" width="14.33203125" style="15" customWidth="1" collapsed="1"/>
    <col min="14094" max="14336" width="11.5" style="15" collapsed="1"/>
    <col min="14337" max="14337" width="57.1640625" style="15" customWidth="1" collapsed="1"/>
    <col min="14338" max="14349" width="14.33203125" style="15" customWidth="1" collapsed="1"/>
    <col min="14350" max="14592" width="11.5" style="15" collapsed="1"/>
    <col min="14593" max="14593" width="57.1640625" style="15" customWidth="1" collapsed="1"/>
    <col min="14594" max="14605" width="14.33203125" style="15" customWidth="1" collapsed="1"/>
    <col min="14606" max="14848" width="11.5" style="15" collapsed="1"/>
    <col min="14849" max="14849" width="57.1640625" style="15" customWidth="1" collapsed="1"/>
    <col min="14850" max="14861" width="14.33203125" style="15" customWidth="1" collapsed="1"/>
    <col min="14862" max="15104" width="11.5" style="15" collapsed="1"/>
    <col min="15105" max="15105" width="57.1640625" style="15" customWidth="1" collapsed="1"/>
    <col min="15106" max="15117" width="14.33203125" style="15" customWidth="1" collapsed="1"/>
    <col min="15118" max="15360" width="11.5" style="15" collapsed="1"/>
    <col min="15361" max="15361" width="57.1640625" style="15" customWidth="1" collapsed="1"/>
    <col min="15362" max="15373" width="14.33203125" style="15" customWidth="1" collapsed="1"/>
    <col min="15374" max="15616" width="11.5" style="15" collapsed="1"/>
    <col min="15617" max="15617" width="57.1640625" style="15" customWidth="1" collapsed="1"/>
    <col min="15618" max="15629" width="14.33203125" style="15" customWidth="1" collapsed="1"/>
    <col min="15630" max="15872" width="11.5" style="15" collapsed="1"/>
    <col min="15873" max="15873" width="57.1640625" style="15" customWidth="1" collapsed="1"/>
    <col min="15874" max="15885" width="14.33203125" style="15" customWidth="1" collapsed="1"/>
    <col min="15886" max="16128" width="11.5" style="15" collapsed="1"/>
    <col min="16129" max="16129" width="57.1640625" style="15" customWidth="1" collapsed="1"/>
    <col min="16130" max="16141" width="14.33203125" style="15" customWidth="1" collapsed="1"/>
    <col min="16142" max="16384" width="11.5" style="15" collapsed="1"/>
  </cols>
  <sheetData>
    <row r="1" spans="1:3" ht="15" customHeight="1" x14ac:dyDescent="0.2">
      <c r="A1" s="276" t="s">
        <v>100</v>
      </c>
      <c r="B1" s="280"/>
      <c r="C1" s="280"/>
    </row>
    <row r="2" spans="1:3" s="16" customFormat="1" ht="16.25" customHeight="1" x14ac:dyDescent="0.25">
      <c r="A2" s="269" t="s">
        <v>455</v>
      </c>
      <c r="B2" s="270"/>
      <c r="C2" s="270"/>
    </row>
    <row r="3" spans="1:3" s="16" customFormat="1" ht="15" customHeight="1" x14ac:dyDescent="0.25">
      <c r="A3" s="283" t="s">
        <v>228</v>
      </c>
      <c r="B3" s="283"/>
      <c r="C3" s="283"/>
    </row>
    <row r="5" spans="1:3" ht="18" x14ac:dyDescent="0.2">
      <c r="A5" s="20" t="s">
        <v>215</v>
      </c>
      <c r="B5" s="21" t="s">
        <v>216</v>
      </c>
      <c r="C5" s="21" t="s">
        <v>217</v>
      </c>
    </row>
    <row r="6" spans="1:3" ht="37" x14ac:dyDescent="0.2">
      <c r="A6" s="25" t="s">
        <v>355</v>
      </c>
      <c r="B6" s="51" t="s">
        <v>356</v>
      </c>
      <c r="C6" s="26" t="s">
        <v>526</v>
      </c>
    </row>
    <row r="7" spans="1:3" ht="34" x14ac:dyDescent="0.2">
      <c r="A7" s="25" t="s">
        <v>229</v>
      </c>
      <c r="B7" s="51" t="s">
        <v>310</v>
      </c>
      <c r="C7" s="26" t="s">
        <v>527</v>
      </c>
    </row>
    <row r="8" spans="1:3" ht="34" x14ac:dyDescent="0.2">
      <c r="A8" s="25" t="s">
        <v>230</v>
      </c>
      <c r="B8" s="26" t="s">
        <v>231</v>
      </c>
      <c r="C8" s="26" t="s">
        <v>528</v>
      </c>
    </row>
    <row r="9" spans="1:3" ht="51" x14ac:dyDescent="0.2">
      <c r="A9" s="25" t="s">
        <v>232</v>
      </c>
      <c r="B9" s="26" t="s">
        <v>233</v>
      </c>
      <c r="C9" s="26" t="s">
        <v>529</v>
      </c>
    </row>
  </sheetData>
  <mergeCells count="3">
    <mergeCell ref="A1:C1"/>
    <mergeCell ref="A2:C2"/>
    <mergeCell ref="A3:C3"/>
  </mergeCells>
  <hyperlinks>
    <hyperlink ref="A1:C1" location="Index!A1" display="Zurück zum Index" xr:uid="{F22B0CDF-6AB3-FC4B-B8E9-258F7DCAC138}"/>
  </hyperlinks>
  <pageMargins left="0.7" right="0.7" top="0.75" bottom="0.75" header="0.3" footer="0.3"/>
  <pageSetup paperSize="9" fitToHeight="0"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37881-474A-2946-B976-071A3C82915F}">
  <sheetPr>
    <pageSetUpPr fitToPage="1"/>
  </sheetPr>
  <dimension ref="A1:M8"/>
  <sheetViews>
    <sheetView showGridLines="0" zoomScaleNormal="100" workbookViewId="0">
      <selection activeCell="B14" sqref="B14"/>
    </sheetView>
  </sheetViews>
  <sheetFormatPr baseColWidth="10" defaultColWidth="11.5" defaultRowHeight="16" x14ac:dyDescent="0.2"/>
  <cols>
    <col min="1" max="1" width="25.6640625" style="15" customWidth="1" collapsed="1"/>
    <col min="2" max="2" width="77.1640625" style="23" customWidth="1" collapsed="1"/>
    <col min="3" max="3" width="25.6640625" style="14" customWidth="1" collapsed="1"/>
    <col min="4" max="13" width="14.33203125" style="14" customWidth="1" collapsed="1"/>
    <col min="14" max="256" width="11.5" style="15" collapsed="1"/>
    <col min="257" max="257" width="57.1640625" style="15" customWidth="1" collapsed="1"/>
    <col min="258" max="269" width="14.33203125" style="15" customWidth="1" collapsed="1"/>
    <col min="270" max="512" width="11.5" style="15" collapsed="1"/>
    <col min="513" max="513" width="57.1640625" style="15" customWidth="1" collapsed="1"/>
    <col min="514" max="525" width="14.33203125" style="15" customWidth="1" collapsed="1"/>
    <col min="526" max="768" width="11.5" style="15" collapsed="1"/>
    <col min="769" max="769" width="57.1640625" style="15" customWidth="1" collapsed="1"/>
    <col min="770" max="781" width="14.33203125" style="15" customWidth="1" collapsed="1"/>
    <col min="782" max="1024" width="11.5" style="15" collapsed="1"/>
    <col min="1025" max="1025" width="57.1640625" style="15" customWidth="1" collapsed="1"/>
    <col min="1026" max="1037" width="14.33203125" style="15" customWidth="1" collapsed="1"/>
    <col min="1038" max="1280" width="11.5" style="15" collapsed="1"/>
    <col min="1281" max="1281" width="57.1640625" style="15" customWidth="1" collapsed="1"/>
    <col min="1282" max="1293" width="14.33203125" style="15" customWidth="1" collapsed="1"/>
    <col min="1294" max="1536" width="11.5" style="15" collapsed="1"/>
    <col min="1537" max="1537" width="57.1640625" style="15" customWidth="1" collapsed="1"/>
    <col min="1538" max="1549" width="14.33203125" style="15" customWidth="1" collapsed="1"/>
    <col min="1550" max="1792" width="11.5" style="15" collapsed="1"/>
    <col min="1793" max="1793" width="57.1640625" style="15" customWidth="1" collapsed="1"/>
    <col min="1794" max="1805" width="14.33203125" style="15" customWidth="1" collapsed="1"/>
    <col min="1806" max="2048" width="11.5" style="15" collapsed="1"/>
    <col min="2049" max="2049" width="57.1640625" style="15" customWidth="1" collapsed="1"/>
    <col min="2050" max="2061" width="14.33203125" style="15" customWidth="1" collapsed="1"/>
    <col min="2062" max="2304" width="11.5" style="15" collapsed="1"/>
    <col min="2305" max="2305" width="57.1640625" style="15" customWidth="1" collapsed="1"/>
    <col min="2306" max="2317" width="14.33203125" style="15" customWidth="1" collapsed="1"/>
    <col min="2318" max="2560" width="11.5" style="15" collapsed="1"/>
    <col min="2561" max="2561" width="57.1640625" style="15" customWidth="1" collapsed="1"/>
    <col min="2562" max="2573" width="14.33203125" style="15" customWidth="1" collapsed="1"/>
    <col min="2574" max="2816" width="11.5" style="15" collapsed="1"/>
    <col min="2817" max="2817" width="57.1640625" style="15" customWidth="1" collapsed="1"/>
    <col min="2818" max="2829" width="14.33203125" style="15" customWidth="1" collapsed="1"/>
    <col min="2830" max="3072" width="11.5" style="15" collapsed="1"/>
    <col min="3073" max="3073" width="57.1640625" style="15" customWidth="1" collapsed="1"/>
    <col min="3074" max="3085" width="14.33203125" style="15" customWidth="1" collapsed="1"/>
    <col min="3086" max="3328" width="11.5" style="15" collapsed="1"/>
    <col min="3329" max="3329" width="57.1640625" style="15" customWidth="1" collapsed="1"/>
    <col min="3330" max="3341" width="14.33203125" style="15" customWidth="1" collapsed="1"/>
    <col min="3342" max="3584" width="11.5" style="15" collapsed="1"/>
    <col min="3585" max="3585" width="57.1640625" style="15" customWidth="1" collapsed="1"/>
    <col min="3586" max="3597" width="14.33203125" style="15" customWidth="1" collapsed="1"/>
    <col min="3598" max="3840" width="11.5" style="15" collapsed="1"/>
    <col min="3841" max="3841" width="57.1640625" style="15" customWidth="1" collapsed="1"/>
    <col min="3842" max="3853" width="14.33203125" style="15" customWidth="1" collapsed="1"/>
    <col min="3854" max="4096" width="11.5" style="15" collapsed="1"/>
    <col min="4097" max="4097" width="57.1640625" style="15" customWidth="1" collapsed="1"/>
    <col min="4098" max="4109" width="14.33203125" style="15" customWidth="1" collapsed="1"/>
    <col min="4110" max="4352" width="11.5" style="15" collapsed="1"/>
    <col min="4353" max="4353" width="57.1640625" style="15" customWidth="1" collapsed="1"/>
    <col min="4354" max="4365" width="14.33203125" style="15" customWidth="1" collapsed="1"/>
    <col min="4366" max="4608" width="11.5" style="15" collapsed="1"/>
    <col min="4609" max="4609" width="57.1640625" style="15" customWidth="1" collapsed="1"/>
    <col min="4610" max="4621" width="14.33203125" style="15" customWidth="1" collapsed="1"/>
    <col min="4622" max="4864" width="11.5" style="15" collapsed="1"/>
    <col min="4865" max="4865" width="57.1640625" style="15" customWidth="1" collapsed="1"/>
    <col min="4866" max="4877" width="14.33203125" style="15" customWidth="1" collapsed="1"/>
    <col min="4878" max="5120" width="11.5" style="15" collapsed="1"/>
    <col min="5121" max="5121" width="57.1640625" style="15" customWidth="1" collapsed="1"/>
    <col min="5122" max="5133" width="14.33203125" style="15" customWidth="1" collapsed="1"/>
    <col min="5134" max="5376" width="11.5" style="15" collapsed="1"/>
    <col min="5377" max="5377" width="57.1640625" style="15" customWidth="1" collapsed="1"/>
    <col min="5378" max="5389" width="14.33203125" style="15" customWidth="1" collapsed="1"/>
    <col min="5390" max="5632" width="11.5" style="15" collapsed="1"/>
    <col min="5633" max="5633" width="57.1640625" style="15" customWidth="1" collapsed="1"/>
    <col min="5634" max="5645" width="14.33203125" style="15" customWidth="1" collapsed="1"/>
    <col min="5646" max="5888" width="11.5" style="15" collapsed="1"/>
    <col min="5889" max="5889" width="57.1640625" style="15" customWidth="1" collapsed="1"/>
    <col min="5890" max="5901" width="14.33203125" style="15" customWidth="1" collapsed="1"/>
    <col min="5902" max="6144" width="11.5" style="15" collapsed="1"/>
    <col min="6145" max="6145" width="57.1640625" style="15" customWidth="1" collapsed="1"/>
    <col min="6146" max="6157" width="14.33203125" style="15" customWidth="1" collapsed="1"/>
    <col min="6158" max="6400" width="11.5" style="15" collapsed="1"/>
    <col min="6401" max="6401" width="57.1640625" style="15" customWidth="1" collapsed="1"/>
    <col min="6402" max="6413" width="14.33203125" style="15" customWidth="1" collapsed="1"/>
    <col min="6414" max="6656" width="11.5" style="15" collapsed="1"/>
    <col min="6657" max="6657" width="57.1640625" style="15" customWidth="1" collapsed="1"/>
    <col min="6658" max="6669" width="14.33203125" style="15" customWidth="1" collapsed="1"/>
    <col min="6670" max="6912" width="11.5" style="15" collapsed="1"/>
    <col min="6913" max="6913" width="57.1640625" style="15" customWidth="1" collapsed="1"/>
    <col min="6914" max="6925" width="14.33203125" style="15" customWidth="1" collapsed="1"/>
    <col min="6926" max="7168" width="11.5" style="15" collapsed="1"/>
    <col min="7169" max="7169" width="57.1640625" style="15" customWidth="1" collapsed="1"/>
    <col min="7170" max="7181" width="14.33203125" style="15" customWidth="1" collapsed="1"/>
    <col min="7182" max="7424" width="11.5" style="15" collapsed="1"/>
    <col min="7425" max="7425" width="57.1640625" style="15" customWidth="1" collapsed="1"/>
    <col min="7426" max="7437" width="14.33203125" style="15" customWidth="1" collapsed="1"/>
    <col min="7438" max="7680" width="11.5" style="15" collapsed="1"/>
    <col min="7681" max="7681" width="57.1640625" style="15" customWidth="1" collapsed="1"/>
    <col min="7682" max="7693" width="14.33203125" style="15" customWidth="1" collapsed="1"/>
    <col min="7694" max="7936" width="11.5" style="15" collapsed="1"/>
    <col min="7937" max="7937" width="57.1640625" style="15" customWidth="1" collapsed="1"/>
    <col min="7938" max="7949" width="14.33203125" style="15" customWidth="1" collapsed="1"/>
    <col min="7950" max="8192" width="11.5" style="15" collapsed="1"/>
    <col min="8193" max="8193" width="57.1640625" style="15" customWidth="1" collapsed="1"/>
    <col min="8194" max="8205" width="14.33203125" style="15" customWidth="1" collapsed="1"/>
    <col min="8206" max="8448" width="11.5" style="15" collapsed="1"/>
    <col min="8449" max="8449" width="57.1640625" style="15" customWidth="1" collapsed="1"/>
    <col min="8450" max="8461" width="14.33203125" style="15" customWidth="1" collapsed="1"/>
    <col min="8462" max="8704" width="11.5" style="15" collapsed="1"/>
    <col min="8705" max="8705" width="57.1640625" style="15" customWidth="1" collapsed="1"/>
    <col min="8706" max="8717" width="14.33203125" style="15" customWidth="1" collapsed="1"/>
    <col min="8718" max="8960" width="11.5" style="15" collapsed="1"/>
    <col min="8961" max="8961" width="57.1640625" style="15" customWidth="1" collapsed="1"/>
    <col min="8962" max="8973" width="14.33203125" style="15" customWidth="1" collapsed="1"/>
    <col min="8974" max="9216" width="11.5" style="15" collapsed="1"/>
    <col min="9217" max="9217" width="57.1640625" style="15" customWidth="1" collapsed="1"/>
    <col min="9218" max="9229" width="14.33203125" style="15" customWidth="1" collapsed="1"/>
    <col min="9230" max="9472" width="11.5" style="15" collapsed="1"/>
    <col min="9473" max="9473" width="57.1640625" style="15" customWidth="1" collapsed="1"/>
    <col min="9474" max="9485" width="14.33203125" style="15" customWidth="1" collapsed="1"/>
    <col min="9486" max="9728" width="11.5" style="15" collapsed="1"/>
    <col min="9729" max="9729" width="57.1640625" style="15" customWidth="1" collapsed="1"/>
    <col min="9730" max="9741" width="14.33203125" style="15" customWidth="1" collapsed="1"/>
    <col min="9742" max="9984" width="11.5" style="15" collapsed="1"/>
    <col min="9985" max="9985" width="57.1640625" style="15" customWidth="1" collapsed="1"/>
    <col min="9986" max="9997" width="14.33203125" style="15" customWidth="1" collapsed="1"/>
    <col min="9998" max="10240" width="11.5" style="15" collapsed="1"/>
    <col min="10241" max="10241" width="57.1640625" style="15" customWidth="1" collapsed="1"/>
    <col min="10242" max="10253" width="14.33203125" style="15" customWidth="1" collapsed="1"/>
    <col min="10254" max="10496" width="11.5" style="15" collapsed="1"/>
    <col min="10497" max="10497" width="57.1640625" style="15" customWidth="1" collapsed="1"/>
    <col min="10498" max="10509" width="14.33203125" style="15" customWidth="1" collapsed="1"/>
    <col min="10510" max="10752" width="11.5" style="15" collapsed="1"/>
    <col min="10753" max="10753" width="57.1640625" style="15" customWidth="1" collapsed="1"/>
    <col min="10754" max="10765" width="14.33203125" style="15" customWidth="1" collapsed="1"/>
    <col min="10766" max="11008" width="11.5" style="15" collapsed="1"/>
    <col min="11009" max="11009" width="57.1640625" style="15" customWidth="1" collapsed="1"/>
    <col min="11010" max="11021" width="14.33203125" style="15" customWidth="1" collapsed="1"/>
    <col min="11022" max="11264" width="11.5" style="15" collapsed="1"/>
    <col min="11265" max="11265" width="57.1640625" style="15" customWidth="1" collapsed="1"/>
    <col min="11266" max="11277" width="14.33203125" style="15" customWidth="1" collapsed="1"/>
    <col min="11278" max="11520" width="11.5" style="15" collapsed="1"/>
    <col min="11521" max="11521" width="57.1640625" style="15" customWidth="1" collapsed="1"/>
    <col min="11522" max="11533" width="14.33203125" style="15" customWidth="1" collapsed="1"/>
    <col min="11534" max="11776" width="11.5" style="15" collapsed="1"/>
    <col min="11777" max="11777" width="57.1640625" style="15" customWidth="1" collapsed="1"/>
    <col min="11778" max="11789" width="14.33203125" style="15" customWidth="1" collapsed="1"/>
    <col min="11790" max="12032" width="11.5" style="15" collapsed="1"/>
    <col min="12033" max="12033" width="57.1640625" style="15" customWidth="1" collapsed="1"/>
    <col min="12034" max="12045" width="14.33203125" style="15" customWidth="1" collapsed="1"/>
    <col min="12046" max="12288" width="11.5" style="15" collapsed="1"/>
    <col min="12289" max="12289" width="57.1640625" style="15" customWidth="1" collapsed="1"/>
    <col min="12290" max="12301" width="14.33203125" style="15" customWidth="1" collapsed="1"/>
    <col min="12302" max="12544" width="11.5" style="15" collapsed="1"/>
    <col min="12545" max="12545" width="57.1640625" style="15" customWidth="1" collapsed="1"/>
    <col min="12546" max="12557" width="14.33203125" style="15" customWidth="1" collapsed="1"/>
    <col min="12558" max="12800" width="11.5" style="15" collapsed="1"/>
    <col min="12801" max="12801" width="57.1640625" style="15" customWidth="1" collapsed="1"/>
    <col min="12802" max="12813" width="14.33203125" style="15" customWidth="1" collapsed="1"/>
    <col min="12814" max="13056" width="11.5" style="15" collapsed="1"/>
    <col min="13057" max="13057" width="57.1640625" style="15" customWidth="1" collapsed="1"/>
    <col min="13058" max="13069" width="14.33203125" style="15" customWidth="1" collapsed="1"/>
    <col min="13070" max="13312" width="11.5" style="15" collapsed="1"/>
    <col min="13313" max="13313" width="57.1640625" style="15" customWidth="1" collapsed="1"/>
    <col min="13314" max="13325" width="14.33203125" style="15" customWidth="1" collapsed="1"/>
    <col min="13326" max="13568" width="11.5" style="15" collapsed="1"/>
    <col min="13569" max="13569" width="57.1640625" style="15" customWidth="1" collapsed="1"/>
    <col min="13570" max="13581" width="14.33203125" style="15" customWidth="1" collapsed="1"/>
    <col min="13582" max="13824" width="11.5" style="15" collapsed="1"/>
    <col min="13825" max="13825" width="57.1640625" style="15" customWidth="1" collapsed="1"/>
    <col min="13826" max="13837" width="14.33203125" style="15" customWidth="1" collapsed="1"/>
    <col min="13838" max="14080" width="11.5" style="15" collapsed="1"/>
    <col min="14081" max="14081" width="57.1640625" style="15" customWidth="1" collapsed="1"/>
    <col min="14082" max="14093" width="14.33203125" style="15" customWidth="1" collapsed="1"/>
    <col min="14094" max="14336" width="11.5" style="15" collapsed="1"/>
    <col min="14337" max="14337" width="57.1640625" style="15" customWidth="1" collapsed="1"/>
    <col min="14338" max="14349" width="14.33203125" style="15" customWidth="1" collapsed="1"/>
    <col min="14350" max="14592" width="11.5" style="15" collapsed="1"/>
    <col min="14593" max="14593" width="57.1640625" style="15" customWidth="1" collapsed="1"/>
    <col min="14594" max="14605" width="14.33203125" style="15" customWidth="1" collapsed="1"/>
    <col min="14606" max="14848" width="11.5" style="15" collapsed="1"/>
    <col min="14849" max="14849" width="57.1640625" style="15" customWidth="1" collapsed="1"/>
    <col min="14850" max="14861" width="14.33203125" style="15" customWidth="1" collapsed="1"/>
    <col min="14862" max="15104" width="11.5" style="15" collapsed="1"/>
    <col min="15105" max="15105" width="57.1640625" style="15" customWidth="1" collapsed="1"/>
    <col min="15106" max="15117" width="14.33203125" style="15" customWidth="1" collapsed="1"/>
    <col min="15118" max="15360" width="11.5" style="15" collapsed="1"/>
    <col min="15361" max="15361" width="57.1640625" style="15" customWidth="1" collapsed="1"/>
    <col min="15362" max="15373" width="14.33203125" style="15" customWidth="1" collapsed="1"/>
    <col min="15374" max="15616" width="11.5" style="15" collapsed="1"/>
    <col min="15617" max="15617" width="57.1640625" style="15" customWidth="1" collapsed="1"/>
    <col min="15618" max="15629" width="14.33203125" style="15" customWidth="1" collapsed="1"/>
    <col min="15630" max="15872" width="11.5" style="15" collapsed="1"/>
    <col min="15873" max="15873" width="57.1640625" style="15" customWidth="1" collapsed="1"/>
    <col min="15874" max="15885" width="14.33203125" style="15" customWidth="1" collapsed="1"/>
    <col min="15886" max="16128" width="11.5" style="15" collapsed="1"/>
    <col min="16129" max="16129" width="57.1640625" style="15" customWidth="1" collapsed="1"/>
    <col min="16130" max="16141" width="14.33203125" style="15" customWidth="1" collapsed="1"/>
    <col min="16142" max="16384" width="11.5" style="15" collapsed="1"/>
  </cols>
  <sheetData>
    <row r="1" spans="1:3" ht="15" customHeight="1" x14ac:dyDescent="0.2">
      <c r="A1" s="276" t="s">
        <v>100</v>
      </c>
      <c r="B1" s="280"/>
      <c r="C1" s="280"/>
    </row>
    <row r="2" spans="1:3" s="16" customFormat="1" ht="16.25" customHeight="1" x14ac:dyDescent="0.25">
      <c r="A2" s="269" t="s">
        <v>455</v>
      </c>
      <c r="B2" s="270"/>
      <c r="C2" s="270"/>
    </row>
    <row r="3" spans="1:3" s="16" customFormat="1" ht="15" customHeight="1" x14ac:dyDescent="0.25">
      <c r="A3" s="283" t="s">
        <v>234</v>
      </c>
      <c r="B3" s="283"/>
      <c r="C3" s="283"/>
    </row>
    <row r="5" spans="1:3" ht="18" x14ac:dyDescent="0.2">
      <c r="A5" s="20" t="s">
        <v>215</v>
      </c>
      <c r="B5" s="21" t="s">
        <v>216</v>
      </c>
      <c r="C5" s="22" t="s">
        <v>217</v>
      </c>
    </row>
    <row r="6" spans="1:3" ht="51" x14ac:dyDescent="0.2">
      <c r="A6" s="25" t="s">
        <v>235</v>
      </c>
      <c r="B6" s="26" t="s">
        <v>236</v>
      </c>
      <c r="C6" s="32" t="s">
        <v>530</v>
      </c>
    </row>
    <row r="7" spans="1:3" ht="34" x14ac:dyDescent="0.2">
      <c r="A7" s="25" t="s">
        <v>237</v>
      </c>
      <c r="B7" s="26" t="s">
        <v>238</v>
      </c>
      <c r="C7" s="32" t="s">
        <v>314</v>
      </c>
    </row>
    <row r="8" spans="1:3" x14ac:dyDescent="0.2">
      <c r="A8" s="19"/>
      <c r="B8" s="33"/>
      <c r="C8" s="34"/>
    </row>
  </sheetData>
  <mergeCells count="3">
    <mergeCell ref="A1:C1"/>
    <mergeCell ref="A2:C2"/>
    <mergeCell ref="A3:C3"/>
  </mergeCells>
  <hyperlinks>
    <hyperlink ref="A1:C1" location="Index!A1" display="Zurück zum Index" xr:uid="{06E3577F-5642-224A-931C-3F4EA5DD314D}"/>
  </hyperlinks>
  <pageMargins left="0.7" right="0.7" top="0.75" bottom="0.75" header="0.3" footer="0.3"/>
  <pageSetup paperSize="9" fitToHeight="0"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F0CFF-488C-F24F-BB99-609BB8E9E6A5}">
  <sheetPr>
    <pageSetUpPr fitToPage="1"/>
  </sheetPr>
  <dimension ref="A1:XET17"/>
  <sheetViews>
    <sheetView showGridLines="0" zoomScaleNormal="100" workbookViewId="0">
      <selection activeCell="C55" sqref="C55"/>
    </sheetView>
  </sheetViews>
  <sheetFormatPr baseColWidth="10" defaultColWidth="11.5" defaultRowHeight="16" x14ac:dyDescent="0.2"/>
  <cols>
    <col min="1" max="1" width="68.5" style="15" customWidth="1" collapsed="1"/>
    <col min="2" max="2" width="30.6640625" style="15" customWidth="1"/>
    <col min="3" max="3" width="31.5" style="15" customWidth="1"/>
    <col min="4" max="4" width="19.6640625" style="15" bestFit="1" customWidth="1"/>
    <col min="5" max="5" width="16.6640625" style="15" customWidth="1"/>
    <col min="6" max="6" width="16.6640625" style="14" customWidth="1" collapsed="1"/>
    <col min="7" max="7" width="13" style="15" bestFit="1" customWidth="1" collapsed="1"/>
    <col min="8" max="247" width="11.5" style="15" collapsed="1"/>
    <col min="248" max="248" width="57.1640625" style="15" customWidth="1" collapsed="1"/>
    <col min="249" max="260" width="14.33203125" style="15" customWidth="1" collapsed="1"/>
    <col min="261" max="503" width="11.5" style="15" collapsed="1"/>
    <col min="504" max="504" width="57.1640625" style="15" customWidth="1" collapsed="1"/>
    <col min="505" max="516" width="14.33203125" style="15" customWidth="1" collapsed="1"/>
    <col min="517" max="759" width="11.5" style="15" collapsed="1"/>
    <col min="760" max="760" width="57.1640625" style="15" customWidth="1" collapsed="1"/>
    <col min="761" max="772" width="14.33203125" style="15" customWidth="1" collapsed="1"/>
    <col min="773" max="1015" width="11.5" style="15" collapsed="1"/>
    <col min="1016" max="1016" width="57.1640625" style="15" customWidth="1" collapsed="1"/>
    <col min="1017" max="1028" width="14.33203125" style="15" customWidth="1" collapsed="1"/>
    <col min="1029" max="1271" width="11.5" style="15" collapsed="1"/>
    <col min="1272" max="1272" width="57.1640625" style="15" customWidth="1" collapsed="1"/>
    <col min="1273" max="1284" width="14.33203125" style="15" customWidth="1" collapsed="1"/>
    <col min="1285" max="1527" width="11.5" style="15" collapsed="1"/>
    <col min="1528" max="1528" width="57.1640625" style="15" customWidth="1" collapsed="1"/>
    <col min="1529" max="1540" width="14.33203125" style="15" customWidth="1" collapsed="1"/>
    <col min="1541" max="1783" width="11.5" style="15" collapsed="1"/>
    <col min="1784" max="1784" width="57.1640625" style="15" customWidth="1" collapsed="1"/>
    <col min="1785" max="1796" width="14.33203125" style="15" customWidth="1" collapsed="1"/>
    <col min="1797" max="2039" width="11.5" style="15" collapsed="1"/>
    <col min="2040" max="2040" width="57.1640625" style="15" customWidth="1" collapsed="1"/>
    <col min="2041" max="2052" width="14.33203125" style="15" customWidth="1" collapsed="1"/>
    <col min="2053" max="2295" width="11.5" style="15" collapsed="1"/>
    <col min="2296" max="2296" width="57.1640625" style="15" customWidth="1" collapsed="1"/>
    <col min="2297" max="2308" width="14.33203125" style="15" customWidth="1" collapsed="1"/>
    <col min="2309" max="2551" width="11.5" style="15" collapsed="1"/>
    <col min="2552" max="2552" width="57.1640625" style="15" customWidth="1" collapsed="1"/>
    <col min="2553" max="2564" width="14.33203125" style="15" customWidth="1" collapsed="1"/>
    <col min="2565" max="2807" width="11.5" style="15" collapsed="1"/>
    <col min="2808" max="2808" width="57.1640625" style="15" customWidth="1" collapsed="1"/>
    <col min="2809" max="2820" width="14.33203125" style="15" customWidth="1" collapsed="1"/>
    <col min="2821" max="3063" width="11.5" style="15" collapsed="1"/>
    <col min="3064" max="3064" width="57.1640625" style="15" customWidth="1" collapsed="1"/>
    <col min="3065" max="3076" width="14.33203125" style="15" customWidth="1" collapsed="1"/>
    <col min="3077" max="3319" width="11.5" style="15" collapsed="1"/>
    <col min="3320" max="3320" width="57.1640625" style="15" customWidth="1" collapsed="1"/>
    <col min="3321" max="3332" width="14.33203125" style="15" customWidth="1" collapsed="1"/>
    <col min="3333" max="3575" width="11.5" style="15" collapsed="1"/>
    <col min="3576" max="3576" width="57.1640625" style="15" customWidth="1" collapsed="1"/>
    <col min="3577" max="3588" width="14.33203125" style="15" customWidth="1" collapsed="1"/>
    <col min="3589" max="3831" width="11.5" style="15" collapsed="1"/>
    <col min="3832" max="3832" width="57.1640625" style="15" customWidth="1" collapsed="1"/>
    <col min="3833" max="3844" width="14.33203125" style="15" customWidth="1" collapsed="1"/>
    <col min="3845" max="4087" width="11.5" style="15" collapsed="1"/>
    <col min="4088" max="4088" width="57.1640625" style="15" customWidth="1" collapsed="1"/>
    <col min="4089" max="4100" width="14.33203125" style="15" customWidth="1" collapsed="1"/>
    <col min="4101" max="4343" width="11.5" style="15" collapsed="1"/>
    <col min="4344" max="4344" width="57.1640625" style="15" customWidth="1" collapsed="1"/>
    <col min="4345" max="4356" width="14.33203125" style="15" customWidth="1" collapsed="1"/>
    <col min="4357" max="4599" width="11.5" style="15" collapsed="1"/>
    <col min="4600" max="4600" width="57.1640625" style="15" customWidth="1" collapsed="1"/>
    <col min="4601" max="4612" width="14.33203125" style="15" customWidth="1" collapsed="1"/>
    <col min="4613" max="4855" width="11.5" style="15" collapsed="1"/>
    <col min="4856" max="4856" width="57.1640625" style="15" customWidth="1" collapsed="1"/>
    <col min="4857" max="4868" width="14.33203125" style="15" customWidth="1" collapsed="1"/>
    <col min="4869" max="5111" width="11.5" style="15" collapsed="1"/>
    <col min="5112" max="5112" width="57.1640625" style="15" customWidth="1" collapsed="1"/>
    <col min="5113" max="5124" width="14.33203125" style="15" customWidth="1" collapsed="1"/>
    <col min="5125" max="5367" width="11.5" style="15" collapsed="1"/>
    <col min="5368" max="5368" width="57.1640625" style="15" customWidth="1" collapsed="1"/>
    <col min="5369" max="5380" width="14.33203125" style="15" customWidth="1" collapsed="1"/>
    <col min="5381" max="5623" width="11.5" style="15" collapsed="1"/>
    <col min="5624" max="5624" width="57.1640625" style="15" customWidth="1" collapsed="1"/>
    <col min="5625" max="5636" width="14.33203125" style="15" customWidth="1" collapsed="1"/>
    <col min="5637" max="5879" width="11.5" style="15" collapsed="1"/>
    <col min="5880" max="5880" width="57.1640625" style="15" customWidth="1" collapsed="1"/>
    <col min="5881" max="5892" width="14.33203125" style="15" customWidth="1" collapsed="1"/>
    <col min="5893" max="6135" width="11.5" style="15" collapsed="1"/>
    <col min="6136" max="6136" width="57.1640625" style="15" customWidth="1" collapsed="1"/>
    <col min="6137" max="6148" width="14.33203125" style="15" customWidth="1" collapsed="1"/>
    <col min="6149" max="6391" width="11.5" style="15" collapsed="1"/>
    <col min="6392" max="6392" width="57.1640625" style="15" customWidth="1" collapsed="1"/>
    <col min="6393" max="6404" width="14.33203125" style="15" customWidth="1" collapsed="1"/>
    <col min="6405" max="6647" width="11.5" style="15" collapsed="1"/>
    <col min="6648" max="6648" width="57.1640625" style="15" customWidth="1" collapsed="1"/>
    <col min="6649" max="6660" width="14.33203125" style="15" customWidth="1" collapsed="1"/>
    <col min="6661" max="6903" width="11.5" style="15" collapsed="1"/>
    <col min="6904" max="6904" width="57.1640625" style="15" customWidth="1" collapsed="1"/>
    <col min="6905" max="6916" width="14.33203125" style="15" customWidth="1" collapsed="1"/>
    <col min="6917" max="7159" width="11.5" style="15" collapsed="1"/>
    <col min="7160" max="7160" width="57.1640625" style="15" customWidth="1" collapsed="1"/>
    <col min="7161" max="7172" width="14.33203125" style="15" customWidth="1" collapsed="1"/>
    <col min="7173" max="7415" width="11.5" style="15" collapsed="1"/>
    <col min="7416" max="7416" width="57.1640625" style="15" customWidth="1" collapsed="1"/>
    <col min="7417" max="7428" width="14.33203125" style="15" customWidth="1" collapsed="1"/>
    <col min="7429" max="7671" width="11.5" style="15" collapsed="1"/>
    <col min="7672" max="7672" width="57.1640625" style="15" customWidth="1" collapsed="1"/>
    <col min="7673" max="7684" width="14.33203125" style="15" customWidth="1" collapsed="1"/>
    <col min="7685" max="7927" width="11.5" style="15" collapsed="1"/>
    <col min="7928" max="7928" width="57.1640625" style="15" customWidth="1" collapsed="1"/>
    <col min="7929" max="7940" width="14.33203125" style="15" customWidth="1" collapsed="1"/>
    <col min="7941" max="8183" width="11.5" style="15" collapsed="1"/>
    <col min="8184" max="8184" width="57.1640625" style="15" customWidth="1" collapsed="1"/>
    <col min="8185" max="8196" width="14.33203125" style="15" customWidth="1" collapsed="1"/>
    <col min="8197" max="8439" width="11.5" style="15" collapsed="1"/>
    <col min="8440" max="8440" width="57.1640625" style="15" customWidth="1" collapsed="1"/>
    <col min="8441" max="8452" width="14.33203125" style="15" customWidth="1" collapsed="1"/>
    <col min="8453" max="8695" width="11.5" style="15" collapsed="1"/>
    <col min="8696" max="8696" width="57.1640625" style="15" customWidth="1" collapsed="1"/>
    <col min="8697" max="8708" width="14.33203125" style="15" customWidth="1" collapsed="1"/>
    <col min="8709" max="8951" width="11.5" style="15" collapsed="1"/>
    <col min="8952" max="8952" width="57.1640625" style="15" customWidth="1" collapsed="1"/>
    <col min="8953" max="8964" width="14.33203125" style="15" customWidth="1" collapsed="1"/>
    <col min="8965" max="9207" width="11.5" style="15" collapsed="1"/>
    <col min="9208" max="9208" width="57.1640625" style="15" customWidth="1" collapsed="1"/>
    <col min="9209" max="9220" width="14.33203125" style="15" customWidth="1" collapsed="1"/>
    <col min="9221" max="9463" width="11.5" style="15" collapsed="1"/>
    <col min="9464" max="9464" width="57.1640625" style="15" customWidth="1" collapsed="1"/>
    <col min="9465" max="9476" width="14.33203125" style="15" customWidth="1" collapsed="1"/>
    <col min="9477" max="9719" width="11.5" style="15" collapsed="1"/>
    <col min="9720" max="9720" width="57.1640625" style="15" customWidth="1" collapsed="1"/>
    <col min="9721" max="9732" width="14.33203125" style="15" customWidth="1" collapsed="1"/>
    <col min="9733" max="9975" width="11.5" style="15" collapsed="1"/>
    <col min="9976" max="9976" width="57.1640625" style="15" customWidth="1" collapsed="1"/>
    <col min="9977" max="9988" width="14.33203125" style="15" customWidth="1" collapsed="1"/>
    <col min="9989" max="10231" width="11.5" style="15" collapsed="1"/>
    <col min="10232" max="10232" width="57.1640625" style="15" customWidth="1" collapsed="1"/>
    <col min="10233" max="10244" width="14.33203125" style="15" customWidth="1" collapsed="1"/>
    <col min="10245" max="10487" width="11.5" style="15" collapsed="1"/>
    <col min="10488" max="10488" width="57.1640625" style="15" customWidth="1" collapsed="1"/>
    <col min="10489" max="10500" width="14.33203125" style="15" customWidth="1" collapsed="1"/>
    <col min="10501" max="10743" width="11.5" style="15" collapsed="1"/>
    <col min="10744" max="10744" width="57.1640625" style="15" customWidth="1" collapsed="1"/>
    <col min="10745" max="10756" width="14.33203125" style="15" customWidth="1" collapsed="1"/>
    <col min="10757" max="10999" width="11.5" style="15" collapsed="1"/>
    <col min="11000" max="11000" width="57.1640625" style="15" customWidth="1" collapsed="1"/>
    <col min="11001" max="11012" width="14.33203125" style="15" customWidth="1" collapsed="1"/>
    <col min="11013" max="11255" width="11.5" style="15" collapsed="1"/>
    <col min="11256" max="11256" width="57.1640625" style="15" customWidth="1" collapsed="1"/>
    <col min="11257" max="11268" width="14.33203125" style="15" customWidth="1" collapsed="1"/>
    <col min="11269" max="11511" width="11.5" style="15" collapsed="1"/>
    <col min="11512" max="11512" width="57.1640625" style="15" customWidth="1" collapsed="1"/>
    <col min="11513" max="11524" width="14.33203125" style="15" customWidth="1" collapsed="1"/>
    <col min="11525" max="11767" width="11.5" style="15" collapsed="1"/>
    <col min="11768" max="11768" width="57.1640625" style="15" customWidth="1" collapsed="1"/>
    <col min="11769" max="11780" width="14.33203125" style="15" customWidth="1" collapsed="1"/>
    <col min="11781" max="12023" width="11.5" style="15" collapsed="1"/>
    <col min="12024" max="12024" width="57.1640625" style="15" customWidth="1" collapsed="1"/>
    <col min="12025" max="12036" width="14.33203125" style="15" customWidth="1" collapsed="1"/>
    <col min="12037" max="12279" width="11.5" style="15" collapsed="1"/>
    <col min="12280" max="12280" width="57.1640625" style="15" customWidth="1" collapsed="1"/>
    <col min="12281" max="12292" width="14.33203125" style="15" customWidth="1" collapsed="1"/>
    <col min="12293" max="12535" width="11.5" style="15" collapsed="1"/>
    <col min="12536" max="12536" width="57.1640625" style="15" customWidth="1" collapsed="1"/>
    <col min="12537" max="12548" width="14.33203125" style="15" customWidth="1" collapsed="1"/>
    <col min="12549" max="12791" width="11.5" style="15" collapsed="1"/>
    <col min="12792" max="12792" width="57.1640625" style="15" customWidth="1" collapsed="1"/>
    <col min="12793" max="12804" width="14.33203125" style="15" customWidth="1" collapsed="1"/>
    <col min="12805" max="13047" width="11.5" style="15" collapsed="1"/>
    <col min="13048" max="13048" width="57.1640625" style="15" customWidth="1" collapsed="1"/>
    <col min="13049" max="13060" width="14.33203125" style="15" customWidth="1" collapsed="1"/>
    <col min="13061" max="13303" width="11.5" style="15" collapsed="1"/>
    <col min="13304" max="13304" width="57.1640625" style="15" customWidth="1" collapsed="1"/>
    <col min="13305" max="13316" width="14.33203125" style="15" customWidth="1" collapsed="1"/>
    <col min="13317" max="13559" width="11.5" style="15" collapsed="1"/>
    <col min="13560" max="13560" width="57.1640625" style="15" customWidth="1" collapsed="1"/>
    <col min="13561" max="13572" width="14.33203125" style="15" customWidth="1" collapsed="1"/>
    <col min="13573" max="13815" width="11.5" style="15" collapsed="1"/>
    <col min="13816" max="13816" width="57.1640625" style="15" customWidth="1" collapsed="1"/>
    <col min="13817" max="13828" width="14.33203125" style="15" customWidth="1" collapsed="1"/>
    <col min="13829" max="14071" width="11.5" style="15" collapsed="1"/>
    <col min="14072" max="14072" width="57.1640625" style="15" customWidth="1" collapsed="1"/>
    <col min="14073" max="14084" width="14.33203125" style="15" customWidth="1" collapsed="1"/>
    <col min="14085" max="14327" width="11.5" style="15" collapsed="1"/>
    <col min="14328" max="14328" width="57.1640625" style="15" customWidth="1" collapsed="1"/>
    <col min="14329" max="14340" width="14.33203125" style="15" customWidth="1" collapsed="1"/>
    <col min="14341" max="14583" width="11.5" style="15" collapsed="1"/>
    <col min="14584" max="14584" width="57.1640625" style="15" customWidth="1" collapsed="1"/>
    <col min="14585" max="14596" width="14.33203125" style="15" customWidth="1" collapsed="1"/>
    <col min="14597" max="14839" width="11.5" style="15" collapsed="1"/>
    <col min="14840" max="14840" width="57.1640625" style="15" customWidth="1" collapsed="1"/>
    <col min="14841" max="14852" width="14.33203125" style="15" customWidth="1" collapsed="1"/>
    <col min="14853" max="15095" width="11.5" style="15" collapsed="1"/>
    <col min="15096" max="15096" width="57.1640625" style="15" customWidth="1" collapsed="1"/>
    <col min="15097" max="15108" width="14.33203125" style="15" customWidth="1" collapsed="1"/>
    <col min="15109" max="15351" width="11.5" style="15" collapsed="1"/>
    <col min="15352" max="15352" width="57.1640625" style="15" customWidth="1" collapsed="1"/>
    <col min="15353" max="15364" width="14.33203125" style="15" customWidth="1" collapsed="1"/>
    <col min="15365" max="15607" width="11.5" style="15" collapsed="1"/>
    <col min="15608" max="15608" width="57.1640625" style="15" customWidth="1" collapsed="1"/>
    <col min="15609" max="15620" width="14.33203125" style="15" customWidth="1" collapsed="1"/>
    <col min="15621" max="15863" width="11.5" style="15" collapsed="1"/>
    <col min="15864" max="15864" width="57.1640625" style="15" customWidth="1" collapsed="1"/>
    <col min="15865" max="15876" width="14.33203125" style="15" customWidth="1" collapsed="1"/>
    <col min="15877" max="16119" width="11.5" style="15" collapsed="1"/>
    <col min="16120" max="16120" width="57.1640625" style="15" customWidth="1" collapsed="1"/>
    <col min="16121" max="16132" width="14.33203125" style="15" customWidth="1" collapsed="1"/>
    <col min="16133" max="16373" width="11.5" style="15" collapsed="1"/>
    <col min="16374" max="16374" width="11.5" style="15" customWidth="1" collapsed="1"/>
    <col min="16375" max="16375" width="11.5" style="15" customWidth="1"/>
    <col min="16376" max="16384" width="11.5" style="15"/>
  </cols>
  <sheetData>
    <row r="1" spans="1:6" ht="15" customHeight="1" x14ac:dyDescent="0.2">
      <c r="A1" s="276" t="s">
        <v>100</v>
      </c>
      <c r="B1" s="276"/>
      <c r="C1" s="276"/>
      <c r="D1" s="276"/>
      <c r="E1" s="276"/>
      <c r="F1" s="280"/>
    </row>
    <row r="2" spans="1:6" s="16" customFormat="1" ht="16.25" customHeight="1" x14ac:dyDescent="0.25">
      <c r="A2" s="269" t="s">
        <v>531</v>
      </c>
      <c r="B2" s="269"/>
      <c r="C2" s="269"/>
      <c r="D2" s="269"/>
      <c r="E2" s="269"/>
      <c r="F2" s="269"/>
    </row>
    <row r="3" spans="1:6" s="16" customFormat="1" ht="15" customHeight="1" x14ac:dyDescent="0.25">
      <c r="A3" s="275" t="s">
        <v>239</v>
      </c>
      <c r="B3" s="275"/>
      <c r="C3" s="275"/>
      <c r="D3" s="275"/>
      <c r="E3" s="275"/>
      <c r="F3" s="275"/>
    </row>
    <row r="5" spans="1:6" ht="17" x14ac:dyDescent="0.2">
      <c r="A5" s="20"/>
      <c r="B5" s="20">
        <v>2025</v>
      </c>
      <c r="C5" s="20">
        <v>2024</v>
      </c>
      <c r="D5" s="20">
        <v>2023</v>
      </c>
      <c r="F5" s="15"/>
    </row>
    <row r="6" spans="1:6" ht="17" x14ac:dyDescent="0.2">
      <c r="A6" s="35" t="s">
        <v>240</v>
      </c>
      <c r="B6" s="259">
        <v>193477.58069999999</v>
      </c>
      <c r="C6" s="259">
        <v>179791.16759</v>
      </c>
      <c r="D6" s="259">
        <v>171075.98608999999</v>
      </c>
      <c r="F6" s="15"/>
    </row>
    <row r="7" spans="1:6" ht="17" x14ac:dyDescent="0.2">
      <c r="A7" s="35" t="s">
        <v>241</v>
      </c>
      <c r="B7" s="259">
        <v>807032.91232</v>
      </c>
      <c r="C7" s="259">
        <v>724940.04477000004</v>
      </c>
      <c r="D7" s="259">
        <v>685085.55007</v>
      </c>
      <c r="F7" s="15"/>
    </row>
    <row r="8" spans="1:6" ht="17" x14ac:dyDescent="0.2">
      <c r="A8" s="35" t="s">
        <v>242</v>
      </c>
      <c r="B8" s="259">
        <v>215957.48615000001</v>
      </c>
      <c r="C8" s="259">
        <v>196603.57642999999</v>
      </c>
      <c r="D8" s="259">
        <v>165949.30241999999</v>
      </c>
      <c r="F8" s="15"/>
    </row>
    <row r="9" spans="1:6" ht="17" x14ac:dyDescent="0.2">
      <c r="A9" s="35" t="s">
        <v>243</v>
      </c>
      <c r="B9" s="260">
        <v>1.1160000000000001</v>
      </c>
      <c r="C9" s="260">
        <v>1.0940000000000001</v>
      </c>
      <c r="D9" s="260">
        <v>0.97</v>
      </c>
      <c r="E9" s="201"/>
      <c r="F9" s="15"/>
    </row>
    <row r="10" spans="1:6" ht="17" x14ac:dyDescent="0.2">
      <c r="A10" s="35" t="s">
        <v>244</v>
      </c>
      <c r="B10" s="261">
        <v>8740.5</v>
      </c>
      <c r="C10" s="261">
        <v>8467.2000000000007</v>
      </c>
      <c r="D10" s="261">
        <v>7902.5999999999995</v>
      </c>
      <c r="F10" s="15"/>
    </row>
    <row r="11" spans="1:6" ht="17" x14ac:dyDescent="0.2">
      <c r="A11" s="35" t="s">
        <v>245</v>
      </c>
      <c r="B11" s="261">
        <v>1737.4</v>
      </c>
      <c r="C11" s="261">
        <v>1657.1</v>
      </c>
      <c r="D11" s="261">
        <v>1625.8</v>
      </c>
      <c r="F11" s="15"/>
    </row>
    <row r="12" spans="1:6" ht="17" x14ac:dyDescent="0.2">
      <c r="A12" s="35" t="s">
        <v>246</v>
      </c>
      <c r="B12" s="261">
        <v>4911</v>
      </c>
      <c r="C12" s="261">
        <v>4750</v>
      </c>
      <c r="D12" s="261">
        <v>4628</v>
      </c>
      <c r="F12" s="15"/>
    </row>
    <row r="13" spans="1:6" ht="17" x14ac:dyDescent="0.2">
      <c r="A13" s="35" t="s">
        <v>247</v>
      </c>
      <c r="B13" s="261">
        <v>4661</v>
      </c>
      <c r="C13" s="261">
        <v>4527</v>
      </c>
      <c r="D13" s="261">
        <v>4354</v>
      </c>
      <c r="F13" s="15"/>
    </row>
    <row r="14" spans="1:6" x14ac:dyDescent="0.2">
      <c r="E14" s="36"/>
      <c r="F14" s="36"/>
    </row>
    <row r="15" spans="1:6" x14ac:dyDescent="0.2">
      <c r="C15" s="19"/>
      <c r="E15" s="36"/>
      <c r="F15" s="36"/>
    </row>
    <row r="16" spans="1:6" x14ac:dyDescent="0.2">
      <c r="E16" s="37"/>
    </row>
    <row r="17" spans="5:5" x14ac:dyDescent="0.2">
      <c r="E17" s="71"/>
    </row>
  </sheetData>
  <mergeCells count="3">
    <mergeCell ref="A1:F1"/>
    <mergeCell ref="A2:F2"/>
    <mergeCell ref="A3:F3"/>
  </mergeCells>
  <hyperlinks>
    <hyperlink ref="A3" location="'mfhd-wesentliche-kennzahlen'!A1" tooltip="Gehe zu mfhd-wesentliche-kennzahlen" display="Wesentliche Leistungskennzahlen der Medizinischen Fakultät" xr:uid="{38609ADF-BFBD-FD4B-B9F6-2A53895F9FE8}"/>
    <hyperlink ref="A1:F1" location="Index!A1" display="Zurück zum Index" xr:uid="{88B28AC8-67DA-6945-95A0-5EA9846F70E7}"/>
  </hyperlinks>
  <pageMargins left="0.7" right="0.7" top="0.75" bottom="0.75" header="0.3" footer="0.3"/>
  <pageSetup paperSize="9" fitToHeight="0"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489C0-A728-874C-A2A1-C54849321CF0}">
  <sheetPr>
    <pageSetUpPr fitToPage="1"/>
  </sheetPr>
  <dimension ref="A1:JA11"/>
  <sheetViews>
    <sheetView showGridLines="0" zoomScaleNormal="100" workbookViewId="0">
      <selection activeCell="B6" sqref="B6:D11"/>
    </sheetView>
  </sheetViews>
  <sheetFormatPr baseColWidth="10" defaultColWidth="8" defaultRowHeight="16" x14ac:dyDescent="0.2"/>
  <cols>
    <col min="1" max="1" width="59.1640625" style="168" customWidth="1" collapsed="1"/>
    <col min="2" max="2" width="25.33203125" style="168" customWidth="1"/>
    <col min="3" max="3" width="23.6640625" style="168" customWidth="1"/>
    <col min="4" max="6" width="16.6640625" style="168" customWidth="1"/>
    <col min="7" max="261" width="8" style="169"/>
    <col min="262" max="16384" width="8" style="169" collapsed="1"/>
  </cols>
  <sheetData>
    <row r="1" spans="1:6" ht="15" customHeight="1" x14ac:dyDescent="0.2">
      <c r="A1" s="284" t="s">
        <v>100</v>
      </c>
      <c r="B1" s="284"/>
      <c r="C1" s="284"/>
      <c r="D1" s="284"/>
      <c r="E1" s="284"/>
      <c r="F1" s="284"/>
    </row>
    <row r="2" spans="1:6" s="16" customFormat="1" ht="16.25" customHeight="1" x14ac:dyDescent="0.25">
      <c r="A2" s="269" t="s">
        <v>455</v>
      </c>
      <c r="B2" s="269"/>
      <c r="C2" s="269"/>
      <c r="D2" s="269"/>
      <c r="E2" s="269"/>
      <c r="F2" s="269"/>
    </row>
    <row r="3" spans="1:6" s="16" customFormat="1" ht="15" customHeight="1" x14ac:dyDescent="0.25">
      <c r="A3" s="275" t="s">
        <v>248</v>
      </c>
      <c r="B3" s="275"/>
      <c r="C3" s="275"/>
      <c r="D3" s="275"/>
      <c r="E3" s="275"/>
      <c r="F3" s="275"/>
    </row>
    <row r="5" spans="1:6" ht="17" x14ac:dyDescent="0.2">
      <c r="A5" s="20"/>
      <c r="B5" s="20">
        <v>2025</v>
      </c>
      <c r="C5" s="22">
        <v>2024</v>
      </c>
      <c r="D5" s="137">
        <v>2023</v>
      </c>
    </row>
    <row r="6" spans="1:6" x14ac:dyDescent="0.2">
      <c r="A6" s="170" t="s">
        <v>249</v>
      </c>
      <c r="B6" s="255">
        <v>46625122.130000003</v>
      </c>
      <c r="C6" s="255">
        <v>51015356.549999997</v>
      </c>
      <c r="D6" s="255">
        <v>35948184</v>
      </c>
    </row>
    <row r="7" spans="1:6" x14ac:dyDescent="0.2">
      <c r="A7" s="171" t="s">
        <v>250</v>
      </c>
      <c r="B7" s="255">
        <v>37485421.310000002</v>
      </c>
      <c r="C7" s="255">
        <v>34865990.379999995</v>
      </c>
      <c r="D7" s="256">
        <v>38892455</v>
      </c>
    </row>
    <row r="8" spans="1:6" x14ac:dyDescent="0.2">
      <c r="A8" s="171" t="s">
        <v>252</v>
      </c>
      <c r="B8" s="255">
        <v>9405361.2599999998</v>
      </c>
      <c r="C8" s="255">
        <v>7759765.4099999992</v>
      </c>
      <c r="D8" s="256">
        <v>8201272</v>
      </c>
    </row>
    <row r="9" spans="1:6" x14ac:dyDescent="0.2">
      <c r="A9" s="172" t="s">
        <v>253</v>
      </c>
      <c r="B9" s="255">
        <v>6268510.4299999997</v>
      </c>
      <c r="C9" s="255">
        <v>10922451.780000001</v>
      </c>
      <c r="D9" s="257">
        <v>8621375</v>
      </c>
    </row>
    <row r="10" spans="1:6" ht="17" thickBot="1" x14ac:dyDescent="0.25">
      <c r="A10" s="171" t="s">
        <v>251</v>
      </c>
      <c r="B10" s="255">
        <v>116173071.02</v>
      </c>
      <c r="C10" s="255">
        <v>92040012.309999987</v>
      </c>
      <c r="D10" s="256">
        <v>74286016</v>
      </c>
    </row>
    <row r="11" spans="1:6" ht="18" thickTop="1" thickBot="1" x14ac:dyDescent="0.25">
      <c r="A11" s="173" t="s">
        <v>27</v>
      </c>
      <c r="B11" s="258">
        <f>SUM(B6:B10)</f>
        <v>215957486.14999998</v>
      </c>
      <c r="C11" s="258">
        <f>SUM(C6:C10)</f>
        <v>196603576.42999998</v>
      </c>
      <c r="D11" s="258">
        <f>SUM(D6:D10)</f>
        <v>165949302</v>
      </c>
    </row>
  </sheetData>
  <mergeCells count="3">
    <mergeCell ref="A1:F1"/>
    <mergeCell ref="A2:F2"/>
    <mergeCell ref="A3:F3"/>
  </mergeCells>
  <hyperlinks>
    <hyperlink ref="A3" location="'mfhd-drittmittel-ff'!A1" tooltip="Gehe zu mfhd-drittmittel-ff" display="Drittmittel zur Forschungsförderung" xr:uid="{A6C3AD23-CFF1-134E-8F35-310755A9A598}"/>
    <hyperlink ref="A1:F1" location="Index!A1" display="Zurück zum Index" xr:uid="{48DD4F7A-AC2B-AC40-A6A2-9F6AF2528505}"/>
  </hyperlinks>
  <pageMargins left="0.7" right="0.7" top="0.75" bottom="0.75" header="0.3" footer="0.3"/>
  <pageSetup paperSize="9" fitToHeight="0"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B5722-08A1-214F-930D-DA2A2FFC9A98}">
  <sheetPr>
    <pageSetUpPr fitToPage="1"/>
  </sheetPr>
  <dimension ref="A1:ANS48"/>
  <sheetViews>
    <sheetView showGridLines="0" zoomScaleNormal="100" workbookViewId="0">
      <selection activeCell="A5" sqref="A5:G16"/>
    </sheetView>
  </sheetViews>
  <sheetFormatPr baseColWidth="10" defaultColWidth="11.5" defaultRowHeight="16" x14ac:dyDescent="0.2"/>
  <cols>
    <col min="1" max="1" width="52" style="15" customWidth="1" collapsed="1"/>
    <col min="2" max="7" width="17.1640625" style="14" customWidth="1" collapsed="1"/>
    <col min="8" max="13" width="14.33203125" style="14" customWidth="1" collapsed="1"/>
    <col min="14" max="256" width="11.5" style="15" collapsed="1"/>
    <col min="257" max="257" width="57.1640625" style="15" customWidth="1" collapsed="1"/>
    <col min="258" max="269" width="14.33203125" style="15" customWidth="1" collapsed="1"/>
    <col min="270" max="512" width="11.5" style="15" collapsed="1"/>
    <col min="513" max="513" width="57.1640625" style="15" customWidth="1" collapsed="1"/>
    <col min="514" max="525" width="14.33203125" style="15" customWidth="1" collapsed="1"/>
    <col min="526" max="768" width="11.5" style="15" collapsed="1"/>
    <col min="769" max="769" width="57.1640625" style="15" customWidth="1" collapsed="1"/>
    <col min="770" max="781" width="14.33203125" style="15" customWidth="1" collapsed="1"/>
    <col min="782" max="1024" width="11.5" style="15" collapsed="1"/>
    <col min="1025" max="1025" width="57.1640625" style="15" customWidth="1" collapsed="1"/>
    <col min="1026" max="1037" width="14.33203125" style="15" customWidth="1" collapsed="1"/>
    <col min="1038" max="1280" width="11.5" style="15" collapsed="1"/>
    <col min="1281" max="1281" width="57.1640625" style="15" customWidth="1" collapsed="1"/>
    <col min="1282" max="1293" width="14.33203125" style="15" customWidth="1" collapsed="1"/>
    <col min="1294" max="1536" width="11.5" style="15" collapsed="1"/>
    <col min="1537" max="1537" width="57.1640625" style="15" customWidth="1" collapsed="1"/>
    <col min="1538" max="1549" width="14.33203125" style="15" customWidth="1" collapsed="1"/>
    <col min="1550" max="1792" width="11.5" style="15" collapsed="1"/>
    <col min="1793" max="1793" width="57.1640625" style="15" customWidth="1" collapsed="1"/>
    <col min="1794" max="1805" width="14.33203125" style="15" customWidth="1" collapsed="1"/>
    <col min="1806" max="2048" width="11.5" style="15" collapsed="1"/>
    <col min="2049" max="2049" width="57.1640625" style="15" customWidth="1" collapsed="1"/>
    <col min="2050" max="2061" width="14.33203125" style="15" customWidth="1" collapsed="1"/>
    <col min="2062" max="2304" width="11.5" style="15" collapsed="1"/>
    <col min="2305" max="2305" width="57.1640625" style="15" customWidth="1" collapsed="1"/>
    <col min="2306" max="2317" width="14.33203125" style="15" customWidth="1" collapsed="1"/>
    <col min="2318" max="2560" width="11.5" style="15" collapsed="1"/>
    <col min="2561" max="2561" width="57.1640625" style="15" customWidth="1" collapsed="1"/>
    <col min="2562" max="2573" width="14.33203125" style="15" customWidth="1" collapsed="1"/>
    <col min="2574" max="2816" width="11.5" style="15" collapsed="1"/>
    <col min="2817" max="2817" width="57.1640625" style="15" customWidth="1" collapsed="1"/>
    <col min="2818" max="2829" width="14.33203125" style="15" customWidth="1" collapsed="1"/>
    <col min="2830" max="3072" width="11.5" style="15" collapsed="1"/>
    <col min="3073" max="3073" width="57.1640625" style="15" customWidth="1" collapsed="1"/>
    <col min="3074" max="3085" width="14.33203125" style="15" customWidth="1" collapsed="1"/>
    <col min="3086" max="3328" width="11.5" style="15" collapsed="1"/>
    <col min="3329" max="3329" width="57.1640625" style="15" customWidth="1" collapsed="1"/>
    <col min="3330" max="3341" width="14.33203125" style="15" customWidth="1" collapsed="1"/>
    <col min="3342" max="3584" width="11.5" style="15" collapsed="1"/>
    <col min="3585" max="3585" width="57.1640625" style="15" customWidth="1" collapsed="1"/>
    <col min="3586" max="3597" width="14.33203125" style="15" customWidth="1" collapsed="1"/>
    <col min="3598" max="3840" width="11.5" style="15" collapsed="1"/>
    <col min="3841" max="3841" width="57.1640625" style="15" customWidth="1" collapsed="1"/>
    <col min="3842" max="3853" width="14.33203125" style="15" customWidth="1" collapsed="1"/>
    <col min="3854" max="4096" width="11.5" style="15" collapsed="1"/>
    <col min="4097" max="4097" width="57.1640625" style="15" customWidth="1" collapsed="1"/>
    <col min="4098" max="4109" width="14.33203125" style="15" customWidth="1" collapsed="1"/>
    <col min="4110" max="4352" width="11.5" style="15" collapsed="1"/>
    <col min="4353" max="4353" width="57.1640625" style="15" customWidth="1" collapsed="1"/>
    <col min="4354" max="4365" width="14.33203125" style="15" customWidth="1" collapsed="1"/>
    <col min="4366" max="4608" width="11.5" style="15" collapsed="1"/>
    <col min="4609" max="4609" width="57.1640625" style="15" customWidth="1" collapsed="1"/>
    <col min="4610" max="4621" width="14.33203125" style="15" customWidth="1" collapsed="1"/>
    <col min="4622" max="4864" width="11.5" style="15" collapsed="1"/>
    <col min="4865" max="4865" width="57.1640625" style="15" customWidth="1" collapsed="1"/>
    <col min="4866" max="4877" width="14.33203125" style="15" customWidth="1" collapsed="1"/>
    <col min="4878" max="5120" width="11.5" style="15" collapsed="1"/>
    <col min="5121" max="5121" width="57.1640625" style="15" customWidth="1" collapsed="1"/>
    <col min="5122" max="5133" width="14.33203125" style="15" customWidth="1" collapsed="1"/>
    <col min="5134" max="5376" width="11.5" style="15" collapsed="1"/>
    <col min="5377" max="5377" width="57.1640625" style="15" customWidth="1" collapsed="1"/>
    <col min="5378" max="5389" width="14.33203125" style="15" customWidth="1" collapsed="1"/>
    <col min="5390" max="5632" width="11.5" style="15" collapsed="1"/>
    <col min="5633" max="5633" width="57.1640625" style="15" customWidth="1" collapsed="1"/>
    <col min="5634" max="5645" width="14.33203125" style="15" customWidth="1" collapsed="1"/>
    <col min="5646" max="5888" width="11.5" style="15" collapsed="1"/>
    <col min="5889" max="5889" width="57.1640625" style="15" customWidth="1" collapsed="1"/>
    <col min="5890" max="5901" width="14.33203125" style="15" customWidth="1" collapsed="1"/>
    <col min="5902" max="6144" width="11.5" style="15" collapsed="1"/>
    <col min="6145" max="6145" width="57.1640625" style="15" customWidth="1" collapsed="1"/>
    <col min="6146" max="6157" width="14.33203125" style="15" customWidth="1" collapsed="1"/>
    <col min="6158" max="6400" width="11.5" style="15" collapsed="1"/>
    <col min="6401" max="6401" width="57.1640625" style="15" customWidth="1" collapsed="1"/>
    <col min="6402" max="6413" width="14.33203125" style="15" customWidth="1" collapsed="1"/>
    <col min="6414" max="6656" width="11.5" style="15" collapsed="1"/>
    <col min="6657" max="6657" width="57.1640625" style="15" customWidth="1" collapsed="1"/>
    <col min="6658" max="6669" width="14.33203125" style="15" customWidth="1" collapsed="1"/>
    <col min="6670" max="6912" width="11.5" style="15" collapsed="1"/>
    <col min="6913" max="6913" width="57.1640625" style="15" customWidth="1" collapsed="1"/>
    <col min="6914" max="6925" width="14.33203125" style="15" customWidth="1" collapsed="1"/>
    <col min="6926" max="7168" width="11.5" style="15" collapsed="1"/>
    <col min="7169" max="7169" width="57.1640625" style="15" customWidth="1" collapsed="1"/>
    <col min="7170" max="7181" width="14.33203125" style="15" customWidth="1" collapsed="1"/>
    <col min="7182" max="7424" width="11.5" style="15" collapsed="1"/>
    <col min="7425" max="7425" width="57.1640625" style="15" customWidth="1" collapsed="1"/>
    <col min="7426" max="7437" width="14.33203125" style="15" customWidth="1" collapsed="1"/>
    <col min="7438" max="7680" width="11.5" style="15" collapsed="1"/>
    <col min="7681" max="7681" width="57.1640625" style="15" customWidth="1" collapsed="1"/>
    <col min="7682" max="7693" width="14.33203125" style="15" customWidth="1" collapsed="1"/>
    <col min="7694" max="7936" width="11.5" style="15" collapsed="1"/>
    <col min="7937" max="7937" width="57.1640625" style="15" customWidth="1" collapsed="1"/>
    <col min="7938" max="7949" width="14.33203125" style="15" customWidth="1" collapsed="1"/>
    <col min="7950" max="8192" width="11.5" style="15" collapsed="1"/>
    <col min="8193" max="8193" width="57.1640625" style="15" customWidth="1" collapsed="1"/>
    <col min="8194" max="8205" width="14.33203125" style="15" customWidth="1" collapsed="1"/>
    <col min="8206" max="8448" width="11.5" style="15" collapsed="1"/>
    <col min="8449" max="8449" width="57.1640625" style="15" customWidth="1" collapsed="1"/>
    <col min="8450" max="8461" width="14.33203125" style="15" customWidth="1" collapsed="1"/>
    <col min="8462" max="8704" width="11.5" style="15" collapsed="1"/>
    <col min="8705" max="8705" width="57.1640625" style="15" customWidth="1" collapsed="1"/>
    <col min="8706" max="8717" width="14.33203125" style="15" customWidth="1" collapsed="1"/>
    <col min="8718" max="8960" width="11.5" style="15" collapsed="1"/>
    <col min="8961" max="8961" width="57.1640625" style="15" customWidth="1" collapsed="1"/>
    <col min="8962" max="8973" width="14.33203125" style="15" customWidth="1" collapsed="1"/>
    <col min="8974" max="9216" width="11.5" style="15" collapsed="1"/>
    <col min="9217" max="9217" width="57.1640625" style="15" customWidth="1" collapsed="1"/>
    <col min="9218" max="9229" width="14.33203125" style="15" customWidth="1" collapsed="1"/>
    <col min="9230" max="9472" width="11.5" style="15" collapsed="1"/>
    <col min="9473" max="9473" width="57.1640625" style="15" customWidth="1" collapsed="1"/>
    <col min="9474" max="9485" width="14.33203125" style="15" customWidth="1" collapsed="1"/>
    <col min="9486" max="9728" width="11.5" style="15" collapsed="1"/>
    <col min="9729" max="9729" width="57.1640625" style="15" customWidth="1" collapsed="1"/>
    <col min="9730" max="9741" width="14.33203125" style="15" customWidth="1" collapsed="1"/>
    <col min="9742" max="9984" width="11.5" style="15" collapsed="1"/>
    <col min="9985" max="9985" width="57.1640625" style="15" customWidth="1" collapsed="1"/>
    <col min="9986" max="9997" width="14.33203125" style="15" customWidth="1" collapsed="1"/>
    <col min="9998" max="10240" width="11.5" style="15" collapsed="1"/>
    <col min="10241" max="10241" width="57.1640625" style="15" customWidth="1" collapsed="1"/>
    <col min="10242" max="10253" width="14.33203125" style="15" customWidth="1" collapsed="1"/>
    <col min="10254" max="10496" width="11.5" style="15" collapsed="1"/>
    <col min="10497" max="10497" width="57.1640625" style="15" customWidth="1" collapsed="1"/>
    <col min="10498" max="10509" width="14.33203125" style="15" customWidth="1" collapsed="1"/>
    <col min="10510" max="10752" width="11.5" style="15" collapsed="1"/>
    <col min="10753" max="10753" width="57.1640625" style="15" customWidth="1" collapsed="1"/>
    <col min="10754" max="10765" width="14.33203125" style="15" customWidth="1" collapsed="1"/>
    <col min="10766" max="11008" width="11.5" style="15" collapsed="1"/>
    <col min="11009" max="11009" width="57.1640625" style="15" customWidth="1" collapsed="1"/>
    <col min="11010" max="11021" width="14.33203125" style="15" customWidth="1" collapsed="1"/>
    <col min="11022" max="11264" width="11.5" style="15" collapsed="1"/>
    <col min="11265" max="11265" width="57.1640625" style="15" customWidth="1" collapsed="1"/>
    <col min="11266" max="11277" width="14.33203125" style="15" customWidth="1" collapsed="1"/>
    <col min="11278" max="11520" width="11.5" style="15" collapsed="1"/>
    <col min="11521" max="11521" width="57.1640625" style="15" customWidth="1" collapsed="1"/>
    <col min="11522" max="11533" width="14.33203125" style="15" customWidth="1" collapsed="1"/>
    <col min="11534" max="11776" width="11.5" style="15" collapsed="1"/>
    <col min="11777" max="11777" width="57.1640625" style="15" customWidth="1" collapsed="1"/>
    <col min="11778" max="11789" width="14.33203125" style="15" customWidth="1" collapsed="1"/>
    <col min="11790" max="12032" width="11.5" style="15" collapsed="1"/>
    <col min="12033" max="12033" width="57.1640625" style="15" customWidth="1" collapsed="1"/>
    <col min="12034" max="12045" width="14.33203125" style="15" customWidth="1" collapsed="1"/>
    <col min="12046" max="12288" width="11.5" style="15" collapsed="1"/>
    <col min="12289" max="12289" width="57.1640625" style="15" customWidth="1" collapsed="1"/>
    <col min="12290" max="12301" width="14.33203125" style="15" customWidth="1" collapsed="1"/>
    <col min="12302" max="12544" width="11.5" style="15" collapsed="1"/>
    <col min="12545" max="12545" width="57.1640625" style="15" customWidth="1" collapsed="1"/>
    <col min="12546" max="12557" width="14.33203125" style="15" customWidth="1" collapsed="1"/>
    <col min="12558" max="12800" width="11.5" style="15" collapsed="1"/>
    <col min="12801" max="12801" width="57.1640625" style="15" customWidth="1" collapsed="1"/>
    <col min="12802" max="12813" width="14.33203125" style="15" customWidth="1" collapsed="1"/>
    <col min="12814" max="13056" width="11.5" style="15" collapsed="1"/>
    <col min="13057" max="13057" width="57.1640625" style="15" customWidth="1" collapsed="1"/>
    <col min="13058" max="13069" width="14.33203125" style="15" customWidth="1" collapsed="1"/>
    <col min="13070" max="13312" width="11.5" style="15" collapsed="1"/>
    <col min="13313" max="13313" width="57.1640625" style="15" customWidth="1" collapsed="1"/>
    <col min="13314" max="13325" width="14.33203125" style="15" customWidth="1" collapsed="1"/>
    <col min="13326" max="13568" width="11.5" style="15" collapsed="1"/>
    <col min="13569" max="13569" width="57.1640625" style="15" customWidth="1" collapsed="1"/>
    <col min="13570" max="13581" width="14.33203125" style="15" customWidth="1" collapsed="1"/>
    <col min="13582" max="13824" width="11.5" style="15" collapsed="1"/>
    <col min="13825" max="13825" width="57.1640625" style="15" customWidth="1" collapsed="1"/>
    <col min="13826" max="13837" width="14.33203125" style="15" customWidth="1" collapsed="1"/>
    <col min="13838" max="14080" width="11.5" style="15" collapsed="1"/>
    <col min="14081" max="14081" width="57.1640625" style="15" customWidth="1" collapsed="1"/>
    <col min="14082" max="14093" width="14.33203125" style="15" customWidth="1" collapsed="1"/>
    <col min="14094" max="14336" width="11.5" style="15" collapsed="1"/>
    <col min="14337" max="14337" width="57.1640625" style="15" customWidth="1" collapsed="1"/>
    <col min="14338" max="14349" width="14.33203125" style="15" customWidth="1" collapsed="1"/>
    <col min="14350" max="14592" width="11.5" style="15" collapsed="1"/>
    <col min="14593" max="14593" width="57.1640625" style="15" customWidth="1" collapsed="1"/>
    <col min="14594" max="14605" width="14.33203125" style="15" customWidth="1" collapsed="1"/>
    <col min="14606" max="14848" width="11.5" style="15" collapsed="1"/>
    <col min="14849" max="14849" width="57.1640625" style="15" customWidth="1" collapsed="1"/>
    <col min="14850" max="14861" width="14.33203125" style="15" customWidth="1" collapsed="1"/>
    <col min="14862" max="15104" width="11.5" style="15" collapsed="1"/>
    <col min="15105" max="15105" width="57.1640625" style="15" customWidth="1" collapsed="1"/>
    <col min="15106" max="15117" width="14.33203125" style="15" customWidth="1" collapsed="1"/>
    <col min="15118" max="15360" width="11.5" style="15" collapsed="1"/>
    <col min="15361" max="15361" width="57.1640625" style="15" customWidth="1" collapsed="1"/>
    <col min="15362" max="15373" width="14.33203125" style="15" customWidth="1" collapsed="1"/>
    <col min="15374" max="15616" width="11.5" style="15" collapsed="1"/>
    <col min="15617" max="15617" width="57.1640625" style="15" customWidth="1" collapsed="1"/>
    <col min="15618" max="15629" width="14.33203125" style="15" customWidth="1" collapsed="1"/>
    <col min="15630" max="15872" width="11.5" style="15" collapsed="1"/>
    <col min="15873" max="15873" width="57.1640625" style="15" customWidth="1" collapsed="1"/>
    <col min="15874" max="15885" width="14.33203125" style="15" customWidth="1" collapsed="1"/>
    <col min="15886" max="16128" width="11.5" style="15" collapsed="1"/>
    <col min="16129" max="16129" width="57.1640625" style="15" customWidth="1" collapsed="1"/>
    <col min="16130" max="16141" width="14.33203125" style="15" customWidth="1" collapsed="1"/>
    <col min="16142" max="16384" width="11.5" style="15" collapsed="1"/>
  </cols>
  <sheetData>
    <row r="1" spans="1:1059" ht="15" customHeight="1" x14ac:dyDescent="0.2">
      <c r="A1" s="276" t="s">
        <v>100</v>
      </c>
      <c r="B1" s="280"/>
      <c r="C1" s="280"/>
      <c r="D1" s="280"/>
      <c r="E1" s="280"/>
      <c r="F1" s="280"/>
      <c r="G1" s="280"/>
    </row>
    <row r="2" spans="1:1059" s="16" customFormat="1" ht="16.25" customHeight="1" x14ac:dyDescent="0.25">
      <c r="A2" s="269" t="s">
        <v>455</v>
      </c>
      <c r="B2" s="270"/>
      <c r="C2" s="270"/>
      <c r="D2" s="270"/>
      <c r="E2" s="270"/>
      <c r="F2" s="270"/>
      <c r="G2" s="270"/>
    </row>
    <row r="3" spans="1:1059" s="16" customFormat="1" ht="15" customHeight="1" x14ac:dyDescent="0.25">
      <c r="A3" s="275" t="s">
        <v>254</v>
      </c>
      <c r="B3" s="270"/>
      <c r="C3" s="270"/>
      <c r="D3" s="270"/>
      <c r="E3" s="270"/>
      <c r="F3" s="270"/>
      <c r="G3" s="270"/>
    </row>
    <row r="4" spans="1:1059" ht="19" x14ac:dyDescent="0.25">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6"/>
      <c r="FP4" s="16"/>
      <c r="FQ4" s="16"/>
      <c r="FR4" s="16"/>
      <c r="FS4" s="16"/>
      <c r="FT4" s="16"/>
      <c r="FU4" s="16"/>
      <c r="FV4" s="16"/>
      <c r="FW4" s="16"/>
      <c r="FX4" s="16"/>
      <c r="FY4" s="16"/>
      <c r="FZ4" s="16"/>
      <c r="GA4" s="16"/>
      <c r="GB4" s="16"/>
      <c r="GC4" s="16"/>
      <c r="GD4" s="16"/>
      <c r="GE4" s="16"/>
      <c r="GF4" s="16"/>
      <c r="GG4" s="16"/>
      <c r="GH4" s="16"/>
      <c r="GI4" s="16"/>
      <c r="GJ4" s="16"/>
      <c r="GK4" s="16"/>
      <c r="GL4" s="16"/>
      <c r="GM4" s="16"/>
      <c r="GN4" s="16"/>
      <c r="GO4" s="16"/>
      <c r="GP4" s="16"/>
      <c r="GQ4" s="16"/>
      <c r="GR4" s="16"/>
      <c r="GS4" s="16"/>
      <c r="GT4" s="16"/>
      <c r="GU4" s="16"/>
      <c r="GV4" s="16"/>
      <c r="GW4" s="16"/>
      <c r="GX4" s="16"/>
      <c r="GY4" s="16"/>
      <c r="GZ4" s="16"/>
      <c r="HA4" s="16"/>
      <c r="HB4" s="16"/>
      <c r="HC4" s="16"/>
      <c r="HD4" s="16"/>
      <c r="HE4" s="16"/>
      <c r="HF4" s="16"/>
      <c r="HG4" s="16"/>
      <c r="HH4" s="16"/>
      <c r="HI4" s="16"/>
      <c r="HJ4" s="16"/>
      <c r="HK4" s="16"/>
      <c r="HL4" s="16"/>
      <c r="HM4" s="16"/>
      <c r="HN4" s="16"/>
      <c r="HO4" s="16"/>
      <c r="HP4" s="16"/>
      <c r="HQ4" s="16"/>
      <c r="HR4" s="16"/>
      <c r="HS4" s="16"/>
      <c r="HT4" s="16"/>
      <c r="HU4" s="16"/>
      <c r="HV4" s="16"/>
      <c r="HW4" s="16"/>
      <c r="HX4" s="16"/>
      <c r="HY4" s="16"/>
      <c r="HZ4" s="16"/>
      <c r="IA4" s="16"/>
      <c r="IB4" s="16"/>
      <c r="IC4" s="16"/>
      <c r="ID4" s="16"/>
      <c r="IE4" s="16"/>
      <c r="IF4" s="16"/>
      <c r="IG4" s="16"/>
      <c r="IH4" s="16"/>
      <c r="II4" s="16"/>
      <c r="IJ4" s="16"/>
      <c r="IK4" s="16"/>
      <c r="IL4" s="16"/>
      <c r="IM4" s="16"/>
      <c r="IN4" s="16"/>
      <c r="IO4" s="16"/>
      <c r="IP4" s="16"/>
      <c r="IQ4" s="16"/>
      <c r="IR4" s="16"/>
      <c r="IS4" s="16"/>
      <c r="IT4" s="16"/>
      <c r="IU4" s="16"/>
      <c r="IV4" s="16"/>
      <c r="IW4" s="16"/>
      <c r="IX4" s="16"/>
      <c r="IY4" s="16"/>
      <c r="IZ4" s="16"/>
      <c r="JA4" s="16"/>
      <c r="JB4" s="16"/>
      <c r="JC4" s="16"/>
      <c r="JD4" s="16"/>
      <c r="JE4" s="16"/>
      <c r="JF4" s="16"/>
      <c r="JG4" s="16"/>
      <c r="JH4" s="16"/>
      <c r="JI4" s="16"/>
      <c r="JJ4" s="16"/>
      <c r="JK4" s="16"/>
      <c r="JL4" s="16"/>
      <c r="JM4" s="16"/>
      <c r="JN4" s="16"/>
      <c r="JO4" s="16"/>
      <c r="JP4" s="16"/>
      <c r="JQ4" s="16"/>
      <c r="JR4" s="16"/>
      <c r="JS4" s="16"/>
      <c r="JT4" s="16"/>
      <c r="JU4" s="16"/>
      <c r="JV4" s="16"/>
      <c r="JW4" s="16"/>
      <c r="JX4" s="16"/>
      <c r="JY4" s="16"/>
      <c r="JZ4" s="16"/>
      <c r="KA4" s="16"/>
      <c r="KB4" s="16"/>
      <c r="KC4" s="16"/>
      <c r="KD4" s="16"/>
      <c r="KE4" s="16"/>
      <c r="KF4" s="16"/>
      <c r="KG4" s="16"/>
      <c r="KH4" s="16"/>
      <c r="KI4" s="16"/>
      <c r="KJ4" s="16"/>
      <c r="KK4" s="16"/>
      <c r="KL4" s="16"/>
      <c r="KM4" s="16"/>
      <c r="KN4" s="16"/>
      <c r="KO4" s="16"/>
      <c r="KP4" s="16"/>
      <c r="KQ4" s="16"/>
      <c r="KR4" s="16"/>
      <c r="KS4" s="16"/>
      <c r="KT4" s="16"/>
      <c r="KU4" s="16"/>
      <c r="KV4" s="16"/>
      <c r="KW4" s="16"/>
      <c r="KX4" s="16"/>
      <c r="KY4" s="16"/>
      <c r="KZ4" s="16"/>
      <c r="LA4" s="16"/>
      <c r="LB4" s="16"/>
      <c r="LC4" s="16"/>
      <c r="LD4" s="16"/>
      <c r="LE4" s="16"/>
      <c r="LF4" s="16"/>
      <c r="LG4" s="16"/>
      <c r="LH4" s="16"/>
      <c r="LI4" s="16"/>
      <c r="LJ4" s="16"/>
      <c r="LK4" s="16"/>
      <c r="LL4" s="16"/>
      <c r="LM4" s="16"/>
      <c r="LN4" s="16"/>
      <c r="LO4" s="16"/>
      <c r="LP4" s="16"/>
      <c r="LQ4" s="16"/>
      <c r="LR4" s="16"/>
      <c r="LS4" s="16"/>
      <c r="LT4" s="16"/>
      <c r="LU4" s="16"/>
      <c r="LV4" s="16"/>
      <c r="LW4" s="16"/>
      <c r="LX4" s="16"/>
      <c r="LY4" s="16"/>
      <c r="LZ4" s="16"/>
      <c r="MA4" s="16"/>
      <c r="MB4" s="16"/>
      <c r="MC4" s="16"/>
      <c r="MD4" s="16"/>
      <c r="ME4" s="16"/>
      <c r="MF4" s="16"/>
      <c r="MG4" s="16"/>
      <c r="MH4" s="16"/>
      <c r="MI4" s="16"/>
      <c r="MJ4" s="16"/>
      <c r="MK4" s="16"/>
      <c r="ML4" s="16"/>
      <c r="MM4" s="16"/>
      <c r="MN4" s="16"/>
      <c r="MO4" s="16"/>
      <c r="MP4" s="16"/>
      <c r="MQ4" s="16"/>
      <c r="MR4" s="16"/>
      <c r="MS4" s="16"/>
      <c r="MT4" s="16"/>
      <c r="MU4" s="16"/>
      <c r="MV4" s="16"/>
      <c r="MW4" s="16"/>
      <c r="MX4" s="16"/>
      <c r="MY4" s="16"/>
      <c r="MZ4" s="16"/>
      <c r="NA4" s="16"/>
      <c r="NB4" s="16"/>
      <c r="NC4" s="16"/>
      <c r="ND4" s="16"/>
      <c r="NE4" s="16"/>
      <c r="NF4" s="16"/>
      <c r="NG4" s="16"/>
      <c r="NH4" s="16"/>
      <c r="NI4" s="16"/>
      <c r="NJ4" s="16"/>
      <c r="NK4" s="16"/>
      <c r="NL4" s="16"/>
      <c r="NM4" s="16"/>
      <c r="NN4" s="16"/>
      <c r="NO4" s="16"/>
      <c r="NP4" s="16"/>
      <c r="NQ4" s="16"/>
      <c r="NR4" s="16"/>
      <c r="NS4" s="16"/>
      <c r="NT4" s="16"/>
      <c r="NU4" s="16"/>
      <c r="NV4" s="16"/>
      <c r="NW4" s="16"/>
      <c r="NX4" s="16"/>
      <c r="NY4" s="16"/>
      <c r="NZ4" s="16"/>
      <c r="OA4" s="16"/>
      <c r="OB4" s="16"/>
      <c r="OC4" s="16"/>
      <c r="OD4" s="16"/>
      <c r="OE4" s="16"/>
      <c r="OF4" s="16"/>
      <c r="OG4" s="16"/>
      <c r="OH4" s="16"/>
      <c r="OI4" s="16"/>
      <c r="OJ4" s="16"/>
      <c r="OK4" s="16"/>
      <c r="OL4" s="16"/>
      <c r="OM4" s="16"/>
      <c r="ON4" s="16"/>
      <c r="OO4" s="16"/>
      <c r="OP4" s="16"/>
      <c r="OQ4" s="16"/>
      <c r="OR4" s="16"/>
      <c r="OS4" s="16"/>
      <c r="OT4" s="16"/>
      <c r="OU4" s="16"/>
      <c r="OV4" s="16"/>
      <c r="OW4" s="16"/>
      <c r="OX4" s="16"/>
      <c r="OY4" s="16"/>
      <c r="OZ4" s="16"/>
      <c r="PA4" s="16"/>
      <c r="PB4" s="16"/>
      <c r="PC4" s="16"/>
      <c r="PD4" s="16"/>
      <c r="PE4" s="16"/>
      <c r="PF4" s="16"/>
      <c r="PG4" s="16"/>
      <c r="PH4" s="16"/>
      <c r="PI4" s="16"/>
      <c r="PJ4" s="16"/>
      <c r="PK4" s="16"/>
      <c r="PL4" s="16"/>
      <c r="PM4" s="16"/>
      <c r="PN4" s="16"/>
      <c r="PO4" s="16"/>
      <c r="PP4" s="16"/>
      <c r="PQ4" s="16"/>
      <c r="PR4" s="16"/>
      <c r="PS4" s="16"/>
      <c r="PT4" s="16"/>
      <c r="PU4" s="16"/>
      <c r="PV4" s="16"/>
      <c r="PW4" s="16"/>
      <c r="PX4" s="16"/>
      <c r="PY4" s="16"/>
      <c r="PZ4" s="16"/>
      <c r="QA4" s="16"/>
      <c r="QB4" s="16"/>
      <c r="QC4" s="16"/>
      <c r="QD4" s="16"/>
      <c r="QE4" s="16"/>
      <c r="QF4" s="16"/>
      <c r="QG4" s="16"/>
      <c r="QH4" s="16"/>
      <c r="QI4" s="16"/>
      <c r="QJ4" s="16"/>
      <c r="QK4" s="16"/>
      <c r="QL4" s="16"/>
      <c r="QM4" s="16"/>
      <c r="QN4" s="16"/>
      <c r="QO4" s="16"/>
      <c r="QP4" s="16"/>
      <c r="QQ4" s="16"/>
      <c r="QR4" s="16"/>
      <c r="QS4" s="16"/>
      <c r="QT4" s="16"/>
      <c r="QU4" s="16"/>
      <c r="QV4" s="16"/>
      <c r="QW4" s="16"/>
      <c r="QX4" s="16"/>
      <c r="QY4" s="16"/>
      <c r="QZ4" s="16"/>
      <c r="RA4" s="16"/>
      <c r="RB4" s="16"/>
      <c r="RC4" s="16"/>
      <c r="RD4" s="16"/>
      <c r="RE4" s="16"/>
      <c r="RF4" s="16"/>
      <c r="RG4" s="16"/>
      <c r="RH4" s="16"/>
      <c r="RI4" s="16"/>
      <c r="RJ4" s="16"/>
      <c r="RK4" s="16"/>
      <c r="RL4" s="16"/>
      <c r="RM4" s="16"/>
      <c r="RN4" s="16"/>
      <c r="RO4" s="16"/>
      <c r="RP4" s="16"/>
      <c r="RQ4" s="16"/>
      <c r="RR4" s="16"/>
      <c r="RS4" s="16"/>
      <c r="RT4" s="16"/>
      <c r="RU4" s="16"/>
      <c r="RV4" s="16"/>
      <c r="RW4" s="16"/>
      <c r="RX4" s="16"/>
      <c r="RY4" s="16"/>
      <c r="RZ4" s="16"/>
      <c r="SA4" s="16"/>
      <c r="SB4" s="16"/>
      <c r="SC4" s="16"/>
      <c r="SD4" s="16"/>
      <c r="SE4" s="16"/>
      <c r="SF4" s="16"/>
      <c r="SG4" s="16"/>
      <c r="SH4" s="16"/>
      <c r="SI4" s="16"/>
      <c r="SJ4" s="16"/>
      <c r="SK4" s="16"/>
      <c r="SL4" s="16"/>
      <c r="SM4" s="16"/>
      <c r="SN4" s="16"/>
      <c r="SO4" s="16"/>
      <c r="SP4" s="16"/>
      <c r="SQ4" s="16"/>
      <c r="SR4" s="16"/>
      <c r="SS4" s="16"/>
      <c r="ST4" s="16"/>
      <c r="SU4" s="16"/>
      <c r="SV4" s="16"/>
      <c r="SW4" s="16"/>
      <c r="SX4" s="16"/>
      <c r="SY4" s="16"/>
      <c r="SZ4" s="16"/>
      <c r="TA4" s="16"/>
      <c r="TB4" s="16"/>
      <c r="TC4" s="16"/>
      <c r="TD4" s="16"/>
      <c r="TE4" s="16"/>
      <c r="TF4" s="16"/>
      <c r="TG4" s="16"/>
      <c r="TH4" s="16"/>
      <c r="TI4" s="16"/>
      <c r="TJ4" s="16"/>
      <c r="TK4" s="16"/>
      <c r="TL4" s="16"/>
      <c r="TM4" s="16"/>
      <c r="TN4" s="16"/>
      <c r="TO4" s="16"/>
      <c r="TP4" s="16"/>
      <c r="TQ4" s="16"/>
      <c r="TR4" s="16"/>
      <c r="TS4" s="16"/>
      <c r="TT4" s="16"/>
      <c r="TU4" s="16"/>
      <c r="TV4" s="16"/>
      <c r="TW4" s="16"/>
      <c r="TX4" s="16"/>
      <c r="TY4" s="16"/>
      <c r="TZ4" s="16"/>
      <c r="UA4" s="16"/>
      <c r="UB4" s="16"/>
      <c r="UC4" s="16"/>
      <c r="UD4" s="16"/>
      <c r="UE4" s="16"/>
      <c r="UF4" s="16"/>
      <c r="UG4" s="16"/>
      <c r="UH4" s="16"/>
      <c r="UI4" s="16"/>
      <c r="UJ4" s="16"/>
      <c r="UK4" s="16"/>
      <c r="UL4" s="16"/>
      <c r="UM4" s="16"/>
      <c r="UN4" s="16"/>
      <c r="UO4" s="16"/>
      <c r="UP4" s="16"/>
      <c r="UQ4" s="16"/>
      <c r="UR4" s="16"/>
      <c r="US4" s="16"/>
      <c r="UT4" s="16"/>
      <c r="UU4" s="16"/>
      <c r="UV4" s="16"/>
      <c r="UW4" s="16"/>
      <c r="UX4" s="16"/>
      <c r="UY4" s="16"/>
      <c r="UZ4" s="16"/>
      <c r="VA4" s="16"/>
      <c r="VB4" s="16"/>
      <c r="VC4" s="16"/>
      <c r="VD4" s="16"/>
      <c r="VE4" s="16"/>
      <c r="VF4" s="16"/>
      <c r="VG4" s="16"/>
      <c r="VH4" s="16"/>
      <c r="VI4" s="16"/>
      <c r="VJ4" s="16"/>
      <c r="VK4" s="16"/>
      <c r="VL4" s="16"/>
      <c r="VM4" s="16"/>
      <c r="VN4" s="16"/>
      <c r="VO4" s="16"/>
      <c r="VP4" s="16"/>
      <c r="VQ4" s="16"/>
      <c r="VR4" s="16"/>
      <c r="VS4" s="16"/>
      <c r="VT4" s="16"/>
      <c r="VU4" s="16"/>
      <c r="VV4" s="16"/>
      <c r="VW4" s="16"/>
      <c r="VX4" s="16"/>
      <c r="VY4" s="16"/>
      <c r="VZ4" s="16"/>
      <c r="WA4" s="16"/>
      <c r="WB4" s="16"/>
      <c r="WC4" s="16"/>
      <c r="WD4" s="16"/>
      <c r="WE4" s="16"/>
      <c r="WF4" s="16"/>
      <c r="WG4" s="16"/>
      <c r="WH4" s="16"/>
      <c r="WI4" s="16"/>
      <c r="WJ4" s="16"/>
      <c r="WK4" s="16"/>
      <c r="WL4" s="16"/>
      <c r="WM4" s="16"/>
      <c r="WN4" s="16"/>
      <c r="WO4" s="16"/>
      <c r="WP4" s="16"/>
      <c r="WQ4" s="16"/>
      <c r="WR4" s="16"/>
      <c r="WS4" s="16"/>
      <c r="WT4" s="16"/>
      <c r="WU4" s="16"/>
      <c r="WV4" s="16"/>
      <c r="WW4" s="16"/>
      <c r="WX4" s="16"/>
      <c r="WY4" s="16"/>
      <c r="WZ4" s="16"/>
      <c r="XA4" s="16"/>
      <c r="XB4" s="16"/>
      <c r="XC4" s="16"/>
      <c r="XD4" s="16"/>
      <c r="XE4" s="16"/>
      <c r="XF4" s="16"/>
      <c r="XG4" s="16"/>
      <c r="XH4" s="16"/>
      <c r="XI4" s="16"/>
      <c r="XJ4" s="16"/>
      <c r="XK4" s="16"/>
      <c r="XL4" s="16"/>
      <c r="XM4" s="16"/>
      <c r="XN4" s="16"/>
      <c r="XO4" s="16"/>
      <c r="XP4" s="16"/>
      <c r="XQ4" s="16"/>
      <c r="XR4" s="16"/>
      <c r="XS4" s="16"/>
      <c r="XT4" s="16"/>
      <c r="XU4" s="16"/>
      <c r="XV4" s="16"/>
      <c r="XW4" s="16"/>
      <c r="XX4" s="16"/>
      <c r="XY4" s="16"/>
      <c r="XZ4" s="16"/>
      <c r="YA4" s="16"/>
      <c r="YB4" s="16"/>
      <c r="YC4" s="16"/>
      <c r="YD4" s="16"/>
      <c r="YE4" s="16"/>
      <c r="YF4" s="16"/>
      <c r="YG4" s="16"/>
      <c r="YH4" s="16"/>
      <c r="YI4" s="16"/>
      <c r="YJ4" s="16"/>
      <c r="YK4" s="16"/>
      <c r="YL4" s="16"/>
      <c r="YM4" s="16"/>
      <c r="YN4" s="16"/>
      <c r="YO4" s="16"/>
      <c r="YP4" s="16"/>
      <c r="YQ4" s="16"/>
      <c r="YR4" s="16"/>
      <c r="YS4" s="16"/>
      <c r="YT4" s="16"/>
      <c r="YU4" s="16"/>
      <c r="YV4" s="16"/>
      <c r="YW4" s="16"/>
      <c r="YX4" s="16"/>
      <c r="YY4" s="16"/>
      <c r="YZ4" s="16"/>
      <c r="ZA4" s="16"/>
      <c r="ZB4" s="16"/>
      <c r="ZC4" s="16"/>
      <c r="ZD4" s="16"/>
      <c r="ZE4" s="16"/>
      <c r="ZF4" s="16"/>
      <c r="ZG4" s="16"/>
      <c r="ZH4" s="16"/>
      <c r="ZI4" s="16"/>
      <c r="ZJ4" s="16"/>
      <c r="ZK4" s="16"/>
      <c r="ZL4" s="16"/>
      <c r="ZM4" s="16"/>
      <c r="ZN4" s="16"/>
      <c r="ZO4" s="16"/>
      <c r="ZP4" s="16"/>
      <c r="ZQ4" s="16"/>
      <c r="ZR4" s="16"/>
      <c r="ZS4" s="16"/>
      <c r="ZT4" s="16"/>
      <c r="ZU4" s="16"/>
      <c r="ZV4" s="16"/>
      <c r="ZW4" s="16"/>
      <c r="ZX4" s="16"/>
      <c r="ZY4" s="16"/>
      <c r="ZZ4" s="16"/>
      <c r="AAA4" s="16"/>
      <c r="AAB4" s="16"/>
      <c r="AAC4" s="16"/>
      <c r="AAD4" s="16"/>
      <c r="AAE4" s="16"/>
      <c r="AAF4" s="16"/>
      <c r="AAG4" s="16"/>
      <c r="AAH4" s="16"/>
      <c r="AAI4" s="16"/>
      <c r="AAJ4" s="16"/>
      <c r="AAK4" s="16"/>
      <c r="AAL4" s="16"/>
      <c r="AAM4" s="16"/>
      <c r="AAN4" s="16"/>
      <c r="AAO4" s="16"/>
      <c r="AAP4" s="16"/>
      <c r="AAQ4" s="16"/>
      <c r="AAR4" s="16"/>
      <c r="AAS4" s="16"/>
      <c r="AAT4" s="16"/>
      <c r="AAU4" s="16"/>
      <c r="AAV4" s="16"/>
      <c r="AAW4" s="16"/>
      <c r="AAX4" s="16"/>
      <c r="AAY4" s="16"/>
      <c r="AAZ4" s="16"/>
      <c r="ABA4" s="16"/>
      <c r="ABB4" s="16"/>
      <c r="ABC4" s="16"/>
      <c r="ABD4" s="16"/>
      <c r="ABE4" s="16"/>
      <c r="ABF4" s="16"/>
      <c r="ABG4" s="16"/>
      <c r="ABH4" s="16"/>
      <c r="ABI4" s="16"/>
      <c r="ABJ4" s="16"/>
      <c r="ABK4" s="16"/>
      <c r="ABL4" s="16"/>
      <c r="ABM4" s="16"/>
      <c r="ABN4" s="16"/>
      <c r="ABO4" s="16"/>
      <c r="ABP4" s="16"/>
      <c r="ABQ4" s="16"/>
      <c r="ABR4" s="16"/>
      <c r="ABS4" s="16"/>
      <c r="ABT4" s="16"/>
      <c r="ABU4" s="16"/>
      <c r="ABV4" s="16"/>
      <c r="ABW4" s="16"/>
      <c r="ABX4" s="16"/>
      <c r="ABY4" s="16"/>
      <c r="ABZ4" s="16"/>
      <c r="ACA4" s="16"/>
      <c r="ACB4" s="16"/>
      <c r="ACC4" s="16"/>
      <c r="ACD4" s="16"/>
      <c r="ACE4" s="16"/>
      <c r="ACF4" s="16"/>
      <c r="ACG4" s="16"/>
      <c r="ACH4" s="16"/>
      <c r="ACI4" s="16"/>
      <c r="ACJ4" s="16"/>
      <c r="ACK4" s="16"/>
      <c r="ACL4" s="16"/>
      <c r="ACM4" s="16"/>
      <c r="ACN4" s="16"/>
      <c r="ACO4" s="16"/>
      <c r="ACP4" s="16"/>
      <c r="ACQ4" s="16"/>
      <c r="ACR4" s="16"/>
      <c r="ACS4" s="16"/>
      <c r="ACT4" s="16"/>
      <c r="ACU4" s="16"/>
      <c r="ACV4" s="16"/>
      <c r="ACW4" s="16"/>
      <c r="ACX4" s="16"/>
      <c r="ACY4" s="16"/>
      <c r="ACZ4" s="16"/>
      <c r="ADA4" s="16"/>
      <c r="ADB4" s="16"/>
      <c r="ADC4" s="16"/>
      <c r="ADD4" s="16"/>
      <c r="ADE4" s="16"/>
      <c r="ADF4" s="16"/>
      <c r="ADG4" s="16"/>
      <c r="ADH4" s="16"/>
      <c r="ADI4" s="16"/>
      <c r="ADJ4" s="16"/>
      <c r="ADK4" s="16"/>
      <c r="ADL4" s="16"/>
      <c r="ADM4" s="16"/>
      <c r="ADN4" s="16"/>
      <c r="ADO4" s="16"/>
      <c r="ADP4" s="16"/>
      <c r="ADQ4" s="16"/>
      <c r="ADR4" s="16"/>
      <c r="ADS4" s="16"/>
      <c r="ADT4" s="16"/>
      <c r="ADU4" s="16"/>
      <c r="ADV4" s="16"/>
      <c r="ADW4" s="16"/>
      <c r="ADX4" s="16"/>
      <c r="ADY4" s="16"/>
      <c r="ADZ4" s="16"/>
      <c r="AEA4" s="16"/>
      <c r="AEB4" s="16"/>
      <c r="AEC4" s="16"/>
      <c r="AED4" s="16"/>
      <c r="AEE4" s="16"/>
      <c r="AEF4" s="16"/>
      <c r="AEG4" s="16"/>
      <c r="AEH4" s="16"/>
      <c r="AEI4" s="16"/>
      <c r="AEJ4" s="16"/>
      <c r="AEK4" s="16"/>
      <c r="AEL4" s="16"/>
      <c r="AEM4" s="16"/>
      <c r="AEN4" s="16"/>
      <c r="AEO4" s="16"/>
      <c r="AEP4" s="16"/>
      <c r="AEQ4" s="16"/>
      <c r="AER4" s="16"/>
      <c r="AES4" s="16"/>
      <c r="AET4" s="16"/>
      <c r="AEU4" s="16"/>
      <c r="AEV4" s="16"/>
      <c r="AEW4" s="16"/>
      <c r="AEX4" s="16"/>
      <c r="AEY4" s="16"/>
      <c r="AEZ4" s="16"/>
      <c r="AFA4" s="16"/>
      <c r="AFB4" s="16"/>
      <c r="AFC4" s="16"/>
      <c r="AFD4" s="16"/>
      <c r="AFE4" s="16"/>
      <c r="AFF4" s="16"/>
      <c r="AFG4" s="16"/>
      <c r="AFH4" s="16"/>
      <c r="AFI4" s="16"/>
      <c r="AFJ4" s="16"/>
      <c r="AFK4" s="16"/>
      <c r="AFL4" s="16"/>
      <c r="AFM4" s="16"/>
      <c r="AFN4" s="16"/>
      <c r="AFO4" s="16"/>
      <c r="AFP4" s="16"/>
      <c r="AFQ4" s="16"/>
      <c r="AFR4" s="16"/>
      <c r="AFS4" s="16"/>
      <c r="AFT4" s="16"/>
      <c r="AFU4" s="16"/>
      <c r="AFV4" s="16"/>
      <c r="AFW4" s="16"/>
      <c r="AFX4" s="16"/>
      <c r="AFY4" s="16"/>
      <c r="AFZ4" s="16"/>
      <c r="AGA4" s="16"/>
      <c r="AGB4" s="16"/>
      <c r="AGC4" s="16"/>
      <c r="AGD4" s="16"/>
      <c r="AGE4" s="16"/>
      <c r="AGF4" s="16"/>
      <c r="AGG4" s="16"/>
      <c r="AGH4" s="16"/>
      <c r="AGI4" s="16"/>
      <c r="AGJ4" s="16"/>
      <c r="AGK4" s="16"/>
      <c r="AGL4" s="16"/>
      <c r="AGM4" s="16"/>
      <c r="AGN4" s="16"/>
      <c r="AGO4" s="16"/>
      <c r="AGP4" s="16"/>
      <c r="AGQ4" s="16"/>
      <c r="AGR4" s="16"/>
      <c r="AGS4" s="16"/>
      <c r="AGT4" s="16"/>
      <c r="AGU4" s="16"/>
      <c r="AGV4" s="16"/>
      <c r="AGW4" s="16"/>
      <c r="AGX4" s="16"/>
      <c r="AGY4" s="16"/>
      <c r="AGZ4" s="16"/>
      <c r="AHA4" s="16"/>
      <c r="AHB4" s="16"/>
      <c r="AHC4" s="16"/>
      <c r="AHD4" s="16"/>
      <c r="AHE4" s="16"/>
      <c r="AHF4" s="16"/>
      <c r="AHG4" s="16"/>
      <c r="AHH4" s="16"/>
      <c r="AHI4" s="16"/>
      <c r="AHJ4" s="16"/>
      <c r="AHK4" s="16"/>
      <c r="AHL4" s="16"/>
      <c r="AHM4" s="16"/>
      <c r="AHN4" s="16"/>
      <c r="AHO4" s="16"/>
      <c r="AHP4" s="16"/>
      <c r="AHQ4" s="16"/>
      <c r="AHR4" s="16"/>
      <c r="AHS4" s="16"/>
      <c r="AHT4" s="16"/>
      <c r="AHU4" s="16"/>
      <c r="AHV4" s="16"/>
      <c r="AHW4" s="16"/>
      <c r="AHX4" s="16"/>
      <c r="AHY4" s="16"/>
      <c r="AHZ4" s="16"/>
      <c r="AIA4" s="16"/>
      <c r="AIB4" s="16"/>
      <c r="AIC4" s="16"/>
      <c r="AID4" s="16"/>
      <c r="AIE4" s="16"/>
      <c r="AIF4" s="16"/>
      <c r="AIG4" s="16"/>
      <c r="AIH4" s="16"/>
      <c r="AII4" s="16"/>
      <c r="AIJ4" s="16"/>
      <c r="AIK4" s="16"/>
      <c r="AIL4" s="16"/>
      <c r="AIM4" s="16"/>
      <c r="AIN4" s="16"/>
      <c r="AIO4" s="16"/>
      <c r="AIP4" s="16"/>
      <c r="AIQ4" s="16"/>
      <c r="AIR4" s="16"/>
      <c r="AIS4" s="16"/>
      <c r="AIT4" s="16"/>
      <c r="AIU4" s="16"/>
      <c r="AIV4" s="16"/>
      <c r="AIW4" s="16"/>
      <c r="AIX4" s="16"/>
      <c r="AIY4" s="16"/>
      <c r="AIZ4" s="16"/>
      <c r="AJA4" s="16"/>
      <c r="AJB4" s="16"/>
      <c r="AJC4" s="16"/>
      <c r="AJD4" s="16"/>
      <c r="AJE4" s="16"/>
      <c r="AJF4" s="16"/>
      <c r="AJG4" s="16"/>
      <c r="AJH4" s="16"/>
      <c r="AJI4" s="16"/>
      <c r="AJJ4" s="16"/>
      <c r="AJK4" s="16"/>
      <c r="AJL4" s="16"/>
      <c r="AJM4" s="16"/>
      <c r="AJN4" s="16"/>
      <c r="AJO4" s="16"/>
      <c r="AJP4" s="16"/>
      <c r="AJQ4" s="16"/>
      <c r="AJR4" s="16"/>
      <c r="AJS4" s="16"/>
      <c r="AJT4" s="16"/>
      <c r="AJU4" s="16"/>
      <c r="AJV4" s="16"/>
      <c r="AJW4" s="16"/>
      <c r="AJX4" s="16"/>
      <c r="AJY4" s="16"/>
      <c r="AJZ4" s="16"/>
      <c r="AKA4" s="16"/>
      <c r="AKB4" s="16"/>
      <c r="AKC4" s="16"/>
      <c r="AKD4" s="16"/>
      <c r="AKE4" s="16"/>
      <c r="AKF4" s="16"/>
      <c r="AKG4" s="16"/>
      <c r="AKH4" s="16"/>
      <c r="AKI4" s="16"/>
      <c r="AKJ4" s="16"/>
      <c r="AKK4" s="16"/>
      <c r="AKL4" s="16"/>
      <c r="AKM4" s="16"/>
      <c r="AKN4" s="16"/>
      <c r="AKO4" s="16"/>
      <c r="AKP4" s="16"/>
      <c r="AKQ4" s="16"/>
      <c r="AKR4" s="16"/>
      <c r="AKS4" s="16"/>
      <c r="AKT4" s="16"/>
      <c r="AKU4" s="16"/>
      <c r="AKV4" s="16"/>
      <c r="AKW4" s="16"/>
      <c r="AKX4" s="16"/>
      <c r="AKY4" s="16"/>
      <c r="AKZ4" s="16"/>
      <c r="ALA4" s="16"/>
      <c r="ALB4" s="16"/>
      <c r="ALC4" s="16"/>
      <c r="ALD4" s="16"/>
      <c r="ALE4" s="16"/>
      <c r="ALF4" s="16"/>
      <c r="ALG4" s="16"/>
      <c r="ALH4" s="16"/>
      <c r="ALI4" s="16"/>
      <c r="ALJ4" s="16"/>
      <c r="ALK4" s="16"/>
      <c r="ALL4" s="16"/>
      <c r="ALM4" s="16"/>
      <c r="ALN4" s="16"/>
      <c r="ALO4" s="16"/>
      <c r="ALP4" s="16"/>
      <c r="ALQ4" s="16"/>
      <c r="ALR4" s="16"/>
      <c r="ALS4" s="16"/>
      <c r="ALT4" s="16"/>
      <c r="ALU4" s="16"/>
      <c r="ALV4" s="16"/>
      <c r="ALW4" s="16"/>
      <c r="ALX4" s="16"/>
      <c r="ALY4" s="16"/>
      <c r="ALZ4" s="16"/>
      <c r="AMA4" s="16"/>
      <c r="AMB4" s="16"/>
      <c r="AMC4" s="16"/>
      <c r="AMD4" s="16"/>
      <c r="AME4" s="16"/>
      <c r="AMF4" s="16"/>
      <c r="AMG4" s="16"/>
      <c r="AMH4" s="16"/>
      <c r="AMI4" s="16"/>
      <c r="AMJ4" s="16"/>
      <c r="AMK4" s="16"/>
      <c r="AML4" s="16"/>
      <c r="AMM4" s="16"/>
      <c r="AMN4" s="16"/>
      <c r="AMO4" s="16"/>
      <c r="AMP4" s="16"/>
      <c r="AMQ4" s="16"/>
      <c r="AMR4" s="16"/>
      <c r="AMS4" s="16"/>
      <c r="AMT4" s="16"/>
      <c r="AMU4" s="16"/>
      <c r="AMV4" s="16"/>
      <c r="AMW4" s="16"/>
      <c r="AMX4" s="16"/>
      <c r="AMY4" s="16"/>
      <c r="AMZ4" s="16"/>
      <c r="ANA4" s="16"/>
      <c r="ANB4" s="16"/>
      <c r="ANC4" s="16"/>
      <c r="AND4" s="16"/>
      <c r="ANE4" s="16"/>
      <c r="ANF4" s="16"/>
      <c r="ANG4" s="16"/>
      <c r="ANH4" s="16"/>
      <c r="ANI4" s="16"/>
      <c r="ANJ4" s="16"/>
      <c r="ANK4" s="16"/>
      <c r="ANL4" s="16"/>
      <c r="ANM4" s="16"/>
      <c r="ANN4" s="16"/>
      <c r="ANO4" s="16"/>
      <c r="ANP4" s="16"/>
      <c r="ANQ4" s="16"/>
      <c r="ANR4" s="16"/>
      <c r="ANS4" s="16"/>
    </row>
    <row r="5" spans="1:1059" ht="19" customHeight="1" x14ac:dyDescent="0.25">
      <c r="A5" s="232" t="s">
        <v>255</v>
      </c>
      <c r="B5" s="285" t="s">
        <v>256</v>
      </c>
      <c r="C5" s="286"/>
      <c r="D5" s="285" t="s">
        <v>257</v>
      </c>
      <c r="E5" s="286"/>
      <c r="F5" s="285" t="s">
        <v>258</v>
      </c>
      <c r="G5" s="286"/>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c r="GT5" s="16"/>
      <c r="GU5" s="16"/>
      <c r="GV5" s="16"/>
      <c r="GW5" s="16"/>
      <c r="GX5" s="16"/>
      <c r="GY5" s="16"/>
      <c r="GZ5" s="16"/>
      <c r="HA5" s="16"/>
      <c r="HB5" s="16"/>
      <c r="HC5" s="16"/>
      <c r="HD5" s="16"/>
      <c r="HE5" s="16"/>
      <c r="HF5" s="16"/>
      <c r="HG5" s="16"/>
      <c r="HH5" s="16"/>
      <c r="HI5" s="16"/>
      <c r="HJ5" s="16"/>
      <c r="HK5" s="16"/>
      <c r="HL5" s="16"/>
      <c r="HM5" s="16"/>
      <c r="HN5" s="16"/>
      <c r="HO5" s="16"/>
      <c r="HP5" s="16"/>
      <c r="HQ5" s="16"/>
      <c r="HR5" s="16"/>
      <c r="HS5" s="16"/>
      <c r="HT5" s="16"/>
      <c r="HU5" s="16"/>
      <c r="HV5" s="16"/>
      <c r="HW5" s="16"/>
      <c r="HX5" s="16"/>
      <c r="HY5" s="16"/>
      <c r="HZ5" s="16"/>
      <c r="IA5" s="16"/>
      <c r="IB5" s="16"/>
      <c r="IC5" s="16"/>
      <c r="ID5" s="16"/>
      <c r="IE5" s="16"/>
      <c r="IF5" s="16"/>
      <c r="IG5" s="16"/>
      <c r="IH5" s="16"/>
      <c r="II5" s="16"/>
      <c r="IJ5" s="16"/>
      <c r="IK5" s="16"/>
      <c r="IL5" s="16"/>
      <c r="IM5" s="16"/>
      <c r="IN5" s="16"/>
      <c r="IO5" s="16"/>
      <c r="IP5" s="16"/>
      <c r="IQ5" s="16"/>
      <c r="IR5" s="16"/>
      <c r="IS5" s="16"/>
      <c r="IT5" s="16"/>
      <c r="IU5" s="16"/>
      <c r="IV5" s="16"/>
      <c r="IW5" s="16"/>
      <c r="IX5" s="16"/>
      <c r="IY5" s="16"/>
      <c r="IZ5" s="16"/>
      <c r="JA5" s="16"/>
      <c r="JB5" s="16"/>
      <c r="JC5" s="16"/>
      <c r="JD5" s="16"/>
      <c r="JE5" s="16"/>
      <c r="JF5" s="16"/>
      <c r="JG5" s="16"/>
      <c r="JH5" s="16"/>
      <c r="JI5" s="16"/>
      <c r="JJ5" s="16"/>
      <c r="JK5" s="16"/>
      <c r="JL5" s="16"/>
      <c r="JM5" s="16"/>
      <c r="JN5" s="16"/>
      <c r="JO5" s="16"/>
      <c r="JP5" s="16"/>
      <c r="JQ5" s="16"/>
      <c r="JR5" s="16"/>
      <c r="JS5" s="16"/>
      <c r="JT5" s="16"/>
      <c r="JU5" s="16"/>
      <c r="JV5" s="16"/>
      <c r="JW5" s="16"/>
      <c r="JX5" s="16"/>
      <c r="JY5" s="16"/>
      <c r="JZ5" s="16"/>
      <c r="KA5" s="16"/>
      <c r="KB5" s="16"/>
      <c r="KC5" s="16"/>
      <c r="KD5" s="16"/>
      <c r="KE5" s="16"/>
      <c r="KF5" s="16"/>
      <c r="KG5" s="16"/>
      <c r="KH5" s="16"/>
      <c r="KI5" s="16"/>
      <c r="KJ5" s="16"/>
      <c r="KK5" s="16"/>
      <c r="KL5" s="16"/>
      <c r="KM5" s="16"/>
      <c r="KN5" s="16"/>
      <c r="KO5" s="16"/>
      <c r="KP5" s="16"/>
      <c r="KQ5" s="16"/>
      <c r="KR5" s="16"/>
      <c r="KS5" s="16"/>
      <c r="KT5" s="16"/>
      <c r="KU5" s="16"/>
      <c r="KV5" s="16"/>
      <c r="KW5" s="16"/>
      <c r="KX5" s="16"/>
      <c r="KY5" s="16"/>
      <c r="KZ5" s="16"/>
      <c r="LA5" s="16"/>
      <c r="LB5" s="16"/>
      <c r="LC5" s="16"/>
      <c r="LD5" s="16"/>
      <c r="LE5" s="16"/>
      <c r="LF5" s="16"/>
      <c r="LG5" s="16"/>
      <c r="LH5" s="16"/>
      <c r="LI5" s="16"/>
      <c r="LJ5" s="16"/>
      <c r="LK5" s="16"/>
      <c r="LL5" s="16"/>
      <c r="LM5" s="16"/>
      <c r="LN5" s="16"/>
      <c r="LO5" s="16"/>
      <c r="LP5" s="16"/>
      <c r="LQ5" s="16"/>
      <c r="LR5" s="16"/>
      <c r="LS5" s="16"/>
      <c r="LT5" s="16"/>
      <c r="LU5" s="16"/>
      <c r="LV5" s="16"/>
      <c r="LW5" s="16"/>
      <c r="LX5" s="16"/>
      <c r="LY5" s="16"/>
      <c r="LZ5" s="16"/>
      <c r="MA5" s="16"/>
      <c r="MB5" s="16"/>
      <c r="MC5" s="16"/>
      <c r="MD5" s="16"/>
      <c r="ME5" s="16"/>
      <c r="MF5" s="16"/>
      <c r="MG5" s="16"/>
      <c r="MH5" s="16"/>
      <c r="MI5" s="16"/>
      <c r="MJ5" s="16"/>
      <c r="MK5" s="16"/>
      <c r="ML5" s="16"/>
      <c r="MM5" s="16"/>
      <c r="MN5" s="16"/>
      <c r="MO5" s="16"/>
      <c r="MP5" s="16"/>
      <c r="MQ5" s="16"/>
      <c r="MR5" s="16"/>
      <c r="MS5" s="16"/>
      <c r="MT5" s="16"/>
      <c r="MU5" s="16"/>
      <c r="MV5" s="16"/>
      <c r="MW5" s="16"/>
      <c r="MX5" s="16"/>
      <c r="MY5" s="16"/>
      <c r="MZ5" s="16"/>
      <c r="NA5" s="16"/>
      <c r="NB5" s="16"/>
      <c r="NC5" s="16"/>
      <c r="ND5" s="16"/>
      <c r="NE5" s="16"/>
      <c r="NF5" s="16"/>
      <c r="NG5" s="16"/>
      <c r="NH5" s="16"/>
      <c r="NI5" s="16"/>
      <c r="NJ5" s="16"/>
      <c r="NK5" s="16"/>
      <c r="NL5" s="16"/>
      <c r="NM5" s="16"/>
      <c r="NN5" s="16"/>
      <c r="NO5" s="16"/>
      <c r="NP5" s="16"/>
      <c r="NQ5" s="16"/>
      <c r="NR5" s="16"/>
      <c r="NS5" s="16"/>
      <c r="NT5" s="16"/>
      <c r="NU5" s="16"/>
      <c r="NV5" s="16"/>
      <c r="NW5" s="16"/>
      <c r="NX5" s="16"/>
      <c r="NY5" s="16"/>
      <c r="NZ5" s="16"/>
      <c r="OA5" s="16"/>
      <c r="OB5" s="16"/>
      <c r="OC5" s="16"/>
      <c r="OD5" s="16"/>
      <c r="OE5" s="16"/>
      <c r="OF5" s="16"/>
      <c r="OG5" s="16"/>
      <c r="OH5" s="16"/>
      <c r="OI5" s="16"/>
      <c r="OJ5" s="16"/>
      <c r="OK5" s="16"/>
      <c r="OL5" s="16"/>
      <c r="OM5" s="16"/>
      <c r="ON5" s="16"/>
      <c r="OO5" s="16"/>
      <c r="OP5" s="16"/>
      <c r="OQ5" s="16"/>
      <c r="OR5" s="16"/>
      <c r="OS5" s="16"/>
      <c r="OT5" s="16"/>
      <c r="OU5" s="16"/>
      <c r="OV5" s="16"/>
      <c r="OW5" s="16"/>
      <c r="OX5" s="16"/>
      <c r="OY5" s="16"/>
      <c r="OZ5" s="16"/>
      <c r="PA5" s="16"/>
      <c r="PB5" s="16"/>
      <c r="PC5" s="16"/>
      <c r="PD5" s="16"/>
      <c r="PE5" s="16"/>
      <c r="PF5" s="16"/>
      <c r="PG5" s="16"/>
      <c r="PH5" s="16"/>
      <c r="PI5" s="16"/>
      <c r="PJ5" s="16"/>
      <c r="PK5" s="16"/>
      <c r="PL5" s="16"/>
      <c r="PM5" s="16"/>
      <c r="PN5" s="16"/>
      <c r="PO5" s="16"/>
      <c r="PP5" s="16"/>
      <c r="PQ5" s="16"/>
      <c r="PR5" s="16"/>
      <c r="PS5" s="16"/>
      <c r="PT5" s="16"/>
      <c r="PU5" s="16"/>
      <c r="PV5" s="16"/>
      <c r="PW5" s="16"/>
      <c r="PX5" s="16"/>
      <c r="PY5" s="16"/>
      <c r="PZ5" s="16"/>
      <c r="QA5" s="16"/>
      <c r="QB5" s="16"/>
      <c r="QC5" s="16"/>
      <c r="QD5" s="16"/>
      <c r="QE5" s="16"/>
      <c r="QF5" s="16"/>
      <c r="QG5" s="16"/>
      <c r="QH5" s="16"/>
      <c r="QI5" s="16"/>
      <c r="QJ5" s="16"/>
      <c r="QK5" s="16"/>
      <c r="QL5" s="16"/>
      <c r="QM5" s="16"/>
      <c r="QN5" s="16"/>
      <c r="QO5" s="16"/>
      <c r="QP5" s="16"/>
      <c r="QQ5" s="16"/>
      <c r="QR5" s="16"/>
      <c r="QS5" s="16"/>
      <c r="QT5" s="16"/>
      <c r="QU5" s="16"/>
      <c r="QV5" s="16"/>
      <c r="QW5" s="16"/>
      <c r="QX5" s="16"/>
      <c r="QY5" s="16"/>
      <c r="QZ5" s="16"/>
      <c r="RA5" s="16"/>
      <c r="RB5" s="16"/>
      <c r="RC5" s="16"/>
      <c r="RD5" s="16"/>
      <c r="RE5" s="16"/>
      <c r="RF5" s="16"/>
      <c r="RG5" s="16"/>
      <c r="RH5" s="16"/>
      <c r="RI5" s="16"/>
      <c r="RJ5" s="16"/>
      <c r="RK5" s="16"/>
      <c r="RL5" s="16"/>
      <c r="RM5" s="16"/>
      <c r="RN5" s="16"/>
      <c r="RO5" s="16"/>
      <c r="RP5" s="16"/>
      <c r="RQ5" s="16"/>
      <c r="RR5" s="16"/>
      <c r="RS5" s="16"/>
      <c r="RT5" s="16"/>
      <c r="RU5" s="16"/>
      <c r="RV5" s="16"/>
      <c r="RW5" s="16"/>
      <c r="RX5" s="16"/>
      <c r="RY5" s="16"/>
      <c r="RZ5" s="16"/>
      <c r="SA5" s="16"/>
      <c r="SB5" s="16"/>
      <c r="SC5" s="16"/>
      <c r="SD5" s="16"/>
      <c r="SE5" s="16"/>
      <c r="SF5" s="16"/>
      <c r="SG5" s="16"/>
      <c r="SH5" s="16"/>
      <c r="SI5" s="16"/>
      <c r="SJ5" s="16"/>
      <c r="SK5" s="16"/>
      <c r="SL5" s="16"/>
      <c r="SM5" s="16"/>
      <c r="SN5" s="16"/>
      <c r="SO5" s="16"/>
      <c r="SP5" s="16"/>
      <c r="SQ5" s="16"/>
      <c r="SR5" s="16"/>
      <c r="SS5" s="16"/>
      <c r="ST5" s="16"/>
      <c r="SU5" s="16"/>
      <c r="SV5" s="16"/>
      <c r="SW5" s="16"/>
      <c r="SX5" s="16"/>
      <c r="SY5" s="16"/>
      <c r="SZ5" s="16"/>
      <c r="TA5" s="16"/>
      <c r="TB5" s="16"/>
      <c r="TC5" s="16"/>
      <c r="TD5" s="16"/>
      <c r="TE5" s="16"/>
      <c r="TF5" s="16"/>
      <c r="TG5" s="16"/>
      <c r="TH5" s="16"/>
      <c r="TI5" s="16"/>
      <c r="TJ5" s="16"/>
      <c r="TK5" s="16"/>
      <c r="TL5" s="16"/>
      <c r="TM5" s="16"/>
      <c r="TN5" s="16"/>
      <c r="TO5" s="16"/>
      <c r="TP5" s="16"/>
      <c r="TQ5" s="16"/>
      <c r="TR5" s="16"/>
      <c r="TS5" s="16"/>
      <c r="TT5" s="16"/>
      <c r="TU5" s="16"/>
      <c r="TV5" s="16"/>
      <c r="TW5" s="16"/>
      <c r="TX5" s="16"/>
      <c r="TY5" s="16"/>
      <c r="TZ5" s="16"/>
      <c r="UA5" s="16"/>
      <c r="UB5" s="16"/>
      <c r="UC5" s="16"/>
      <c r="UD5" s="16"/>
      <c r="UE5" s="16"/>
      <c r="UF5" s="16"/>
      <c r="UG5" s="16"/>
      <c r="UH5" s="16"/>
      <c r="UI5" s="16"/>
      <c r="UJ5" s="16"/>
      <c r="UK5" s="16"/>
      <c r="UL5" s="16"/>
      <c r="UM5" s="16"/>
      <c r="UN5" s="16"/>
      <c r="UO5" s="16"/>
      <c r="UP5" s="16"/>
      <c r="UQ5" s="16"/>
      <c r="UR5" s="16"/>
      <c r="US5" s="16"/>
      <c r="UT5" s="16"/>
      <c r="UU5" s="16"/>
      <c r="UV5" s="16"/>
      <c r="UW5" s="16"/>
      <c r="UX5" s="16"/>
      <c r="UY5" s="16"/>
      <c r="UZ5" s="16"/>
      <c r="VA5" s="16"/>
      <c r="VB5" s="16"/>
      <c r="VC5" s="16"/>
      <c r="VD5" s="16"/>
      <c r="VE5" s="16"/>
      <c r="VF5" s="16"/>
      <c r="VG5" s="16"/>
      <c r="VH5" s="16"/>
      <c r="VI5" s="16"/>
      <c r="VJ5" s="16"/>
      <c r="VK5" s="16"/>
      <c r="VL5" s="16"/>
      <c r="VM5" s="16"/>
      <c r="VN5" s="16"/>
      <c r="VO5" s="16"/>
      <c r="VP5" s="16"/>
      <c r="VQ5" s="16"/>
      <c r="VR5" s="16"/>
      <c r="VS5" s="16"/>
      <c r="VT5" s="16"/>
      <c r="VU5" s="16"/>
      <c r="VV5" s="16"/>
      <c r="VW5" s="16"/>
      <c r="VX5" s="16"/>
      <c r="VY5" s="16"/>
      <c r="VZ5" s="16"/>
      <c r="WA5" s="16"/>
      <c r="WB5" s="16"/>
      <c r="WC5" s="16"/>
      <c r="WD5" s="16"/>
      <c r="WE5" s="16"/>
      <c r="WF5" s="16"/>
      <c r="WG5" s="16"/>
      <c r="WH5" s="16"/>
      <c r="WI5" s="16"/>
      <c r="WJ5" s="16"/>
      <c r="WK5" s="16"/>
      <c r="WL5" s="16"/>
      <c r="WM5" s="16"/>
      <c r="WN5" s="16"/>
      <c r="WO5" s="16"/>
      <c r="WP5" s="16"/>
      <c r="WQ5" s="16"/>
      <c r="WR5" s="16"/>
      <c r="WS5" s="16"/>
      <c r="WT5" s="16"/>
      <c r="WU5" s="16"/>
      <c r="WV5" s="16"/>
      <c r="WW5" s="16"/>
      <c r="WX5" s="16"/>
      <c r="WY5" s="16"/>
      <c r="WZ5" s="16"/>
      <c r="XA5" s="16"/>
      <c r="XB5" s="16"/>
      <c r="XC5" s="16"/>
      <c r="XD5" s="16"/>
      <c r="XE5" s="16"/>
      <c r="XF5" s="16"/>
      <c r="XG5" s="16"/>
      <c r="XH5" s="16"/>
      <c r="XI5" s="16"/>
      <c r="XJ5" s="16"/>
      <c r="XK5" s="16"/>
      <c r="XL5" s="16"/>
      <c r="XM5" s="16"/>
      <c r="XN5" s="16"/>
      <c r="XO5" s="16"/>
      <c r="XP5" s="16"/>
      <c r="XQ5" s="16"/>
      <c r="XR5" s="16"/>
      <c r="XS5" s="16"/>
      <c r="XT5" s="16"/>
      <c r="XU5" s="16"/>
      <c r="XV5" s="16"/>
      <c r="XW5" s="16"/>
      <c r="XX5" s="16"/>
      <c r="XY5" s="16"/>
      <c r="XZ5" s="16"/>
      <c r="YA5" s="16"/>
      <c r="YB5" s="16"/>
      <c r="YC5" s="16"/>
      <c r="YD5" s="16"/>
      <c r="YE5" s="16"/>
      <c r="YF5" s="16"/>
      <c r="YG5" s="16"/>
      <c r="YH5" s="16"/>
      <c r="YI5" s="16"/>
      <c r="YJ5" s="16"/>
      <c r="YK5" s="16"/>
      <c r="YL5" s="16"/>
      <c r="YM5" s="16"/>
      <c r="YN5" s="16"/>
      <c r="YO5" s="16"/>
      <c r="YP5" s="16"/>
      <c r="YQ5" s="16"/>
      <c r="YR5" s="16"/>
      <c r="YS5" s="16"/>
      <c r="YT5" s="16"/>
      <c r="YU5" s="16"/>
      <c r="YV5" s="16"/>
      <c r="YW5" s="16"/>
      <c r="YX5" s="16"/>
      <c r="YY5" s="16"/>
      <c r="YZ5" s="16"/>
      <c r="ZA5" s="16"/>
      <c r="ZB5" s="16"/>
      <c r="ZC5" s="16"/>
      <c r="ZD5" s="16"/>
      <c r="ZE5" s="16"/>
      <c r="ZF5" s="16"/>
      <c r="ZG5" s="16"/>
      <c r="ZH5" s="16"/>
      <c r="ZI5" s="16"/>
      <c r="ZJ5" s="16"/>
      <c r="ZK5" s="16"/>
      <c r="ZL5" s="16"/>
      <c r="ZM5" s="16"/>
      <c r="ZN5" s="16"/>
      <c r="ZO5" s="16"/>
      <c r="ZP5" s="16"/>
      <c r="ZQ5" s="16"/>
      <c r="ZR5" s="16"/>
      <c r="ZS5" s="16"/>
      <c r="ZT5" s="16"/>
      <c r="ZU5" s="16"/>
      <c r="ZV5" s="16"/>
      <c r="ZW5" s="16"/>
      <c r="ZX5" s="16"/>
      <c r="ZY5" s="16"/>
      <c r="ZZ5" s="16"/>
      <c r="AAA5" s="16"/>
      <c r="AAB5" s="16"/>
      <c r="AAC5" s="16"/>
      <c r="AAD5" s="16"/>
      <c r="AAE5" s="16"/>
      <c r="AAF5" s="16"/>
      <c r="AAG5" s="16"/>
      <c r="AAH5" s="16"/>
      <c r="AAI5" s="16"/>
      <c r="AAJ5" s="16"/>
      <c r="AAK5" s="16"/>
      <c r="AAL5" s="16"/>
      <c r="AAM5" s="16"/>
      <c r="AAN5" s="16"/>
      <c r="AAO5" s="16"/>
      <c r="AAP5" s="16"/>
      <c r="AAQ5" s="16"/>
      <c r="AAR5" s="16"/>
      <c r="AAS5" s="16"/>
      <c r="AAT5" s="16"/>
      <c r="AAU5" s="16"/>
      <c r="AAV5" s="16"/>
      <c r="AAW5" s="16"/>
      <c r="AAX5" s="16"/>
      <c r="AAY5" s="16"/>
      <c r="AAZ5" s="16"/>
      <c r="ABA5" s="16"/>
      <c r="ABB5" s="16"/>
      <c r="ABC5" s="16"/>
      <c r="ABD5" s="16"/>
      <c r="ABE5" s="16"/>
      <c r="ABF5" s="16"/>
      <c r="ABG5" s="16"/>
      <c r="ABH5" s="16"/>
      <c r="ABI5" s="16"/>
      <c r="ABJ5" s="16"/>
      <c r="ABK5" s="16"/>
      <c r="ABL5" s="16"/>
      <c r="ABM5" s="16"/>
      <c r="ABN5" s="16"/>
      <c r="ABO5" s="16"/>
      <c r="ABP5" s="16"/>
      <c r="ABQ5" s="16"/>
      <c r="ABR5" s="16"/>
      <c r="ABS5" s="16"/>
      <c r="ABT5" s="16"/>
      <c r="ABU5" s="16"/>
      <c r="ABV5" s="16"/>
      <c r="ABW5" s="16"/>
      <c r="ABX5" s="16"/>
      <c r="ABY5" s="16"/>
      <c r="ABZ5" s="16"/>
      <c r="ACA5" s="16"/>
      <c r="ACB5" s="16"/>
      <c r="ACC5" s="16"/>
      <c r="ACD5" s="16"/>
      <c r="ACE5" s="16"/>
      <c r="ACF5" s="16"/>
      <c r="ACG5" s="16"/>
      <c r="ACH5" s="16"/>
      <c r="ACI5" s="16"/>
      <c r="ACJ5" s="16"/>
      <c r="ACK5" s="16"/>
      <c r="ACL5" s="16"/>
      <c r="ACM5" s="16"/>
      <c r="ACN5" s="16"/>
      <c r="ACO5" s="16"/>
      <c r="ACP5" s="16"/>
      <c r="ACQ5" s="16"/>
      <c r="ACR5" s="16"/>
      <c r="ACS5" s="16"/>
      <c r="ACT5" s="16"/>
      <c r="ACU5" s="16"/>
      <c r="ACV5" s="16"/>
      <c r="ACW5" s="16"/>
      <c r="ACX5" s="16"/>
      <c r="ACY5" s="16"/>
      <c r="ACZ5" s="16"/>
      <c r="ADA5" s="16"/>
      <c r="ADB5" s="16"/>
      <c r="ADC5" s="16"/>
      <c r="ADD5" s="16"/>
      <c r="ADE5" s="16"/>
      <c r="ADF5" s="16"/>
      <c r="ADG5" s="16"/>
      <c r="ADH5" s="16"/>
      <c r="ADI5" s="16"/>
      <c r="ADJ5" s="16"/>
      <c r="ADK5" s="16"/>
      <c r="ADL5" s="16"/>
      <c r="ADM5" s="16"/>
      <c r="ADN5" s="16"/>
      <c r="ADO5" s="16"/>
      <c r="ADP5" s="16"/>
      <c r="ADQ5" s="16"/>
      <c r="ADR5" s="16"/>
      <c r="ADS5" s="16"/>
      <c r="ADT5" s="16"/>
      <c r="ADU5" s="16"/>
      <c r="ADV5" s="16"/>
      <c r="ADW5" s="16"/>
      <c r="ADX5" s="16"/>
      <c r="ADY5" s="16"/>
      <c r="ADZ5" s="16"/>
      <c r="AEA5" s="16"/>
      <c r="AEB5" s="16"/>
      <c r="AEC5" s="16"/>
      <c r="AED5" s="16"/>
      <c r="AEE5" s="16"/>
      <c r="AEF5" s="16"/>
      <c r="AEG5" s="16"/>
      <c r="AEH5" s="16"/>
      <c r="AEI5" s="16"/>
      <c r="AEJ5" s="16"/>
      <c r="AEK5" s="16"/>
      <c r="AEL5" s="16"/>
      <c r="AEM5" s="16"/>
      <c r="AEN5" s="16"/>
      <c r="AEO5" s="16"/>
      <c r="AEP5" s="16"/>
      <c r="AEQ5" s="16"/>
      <c r="AER5" s="16"/>
      <c r="AES5" s="16"/>
      <c r="AET5" s="16"/>
      <c r="AEU5" s="16"/>
      <c r="AEV5" s="16"/>
      <c r="AEW5" s="16"/>
      <c r="AEX5" s="16"/>
      <c r="AEY5" s="16"/>
      <c r="AEZ5" s="16"/>
      <c r="AFA5" s="16"/>
      <c r="AFB5" s="16"/>
      <c r="AFC5" s="16"/>
      <c r="AFD5" s="16"/>
      <c r="AFE5" s="16"/>
      <c r="AFF5" s="16"/>
      <c r="AFG5" s="16"/>
      <c r="AFH5" s="16"/>
      <c r="AFI5" s="16"/>
      <c r="AFJ5" s="16"/>
      <c r="AFK5" s="16"/>
      <c r="AFL5" s="16"/>
      <c r="AFM5" s="16"/>
      <c r="AFN5" s="16"/>
      <c r="AFO5" s="16"/>
      <c r="AFP5" s="16"/>
      <c r="AFQ5" s="16"/>
      <c r="AFR5" s="16"/>
      <c r="AFS5" s="16"/>
      <c r="AFT5" s="16"/>
      <c r="AFU5" s="16"/>
      <c r="AFV5" s="16"/>
      <c r="AFW5" s="16"/>
      <c r="AFX5" s="16"/>
      <c r="AFY5" s="16"/>
      <c r="AFZ5" s="16"/>
      <c r="AGA5" s="16"/>
      <c r="AGB5" s="16"/>
      <c r="AGC5" s="16"/>
      <c r="AGD5" s="16"/>
      <c r="AGE5" s="16"/>
      <c r="AGF5" s="16"/>
      <c r="AGG5" s="16"/>
      <c r="AGH5" s="16"/>
      <c r="AGI5" s="16"/>
      <c r="AGJ5" s="16"/>
      <c r="AGK5" s="16"/>
      <c r="AGL5" s="16"/>
      <c r="AGM5" s="16"/>
      <c r="AGN5" s="16"/>
      <c r="AGO5" s="16"/>
      <c r="AGP5" s="16"/>
      <c r="AGQ5" s="16"/>
      <c r="AGR5" s="16"/>
      <c r="AGS5" s="16"/>
      <c r="AGT5" s="16"/>
      <c r="AGU5" s="16"/>
      <c r="AGV5" s="16"/>
      <c r="AGW5" s="16"/>
      <c r="AGX5" s="16"/>
      <c r="AGY5" s="16"/>
      <c r="AGZ5" s="16"/>
      <c r="AHA5" s="16"/>
      <c r="AHB5" s="16"/>
      <c r="AHC5" s="16"/>
      <c r="AHD5" s="16"/>
      <c r="AHE5" s="16"/>
      <c r="AHF5" s="16"/>
      <c r="AHG5" s="16"/>
      <c r="AHH5" s="16"/>
      <c r="AHI5" s="16"/>
      <c r="AHJ5" s="16"/>
      <c r="AHK5" s="16"/>
      <c r="AHL5" s="16"/>
      <c r="AHM5" s="16"/>
      <c r="AHN5" s="16"/>
      <c r="AHO5" s="16"/>
      <c r="AHP5" s="16"/>
      <c r="AHQ5" s="16"/>
      <c r="AHR5" s="16"/>
      <c r="AHS5" s="16"/>
      <c r="AHT5" s="16"/>
      <c r="AHU5" s="16"/>
      <c r="AHV5" s="16"/>
      <c r="AHW5" s="16"/>
      <c r="AHX5" s="16"/>
      <c r="AHY5" s="16"/>
      <c r="AHZ5" s="16"/>
      <c r="AIA5" s="16"/>
      <c r="AIB5" s="16"/>
      <c r="AIC5" s="16"/>
      <c r="AID5" s="16"/>
      <c r="AIE5" s="16"/>
      <c r="AIF5" s="16"/>
      <c r="AIG5" s="16"/>
      <c r="AIH5" s="16"/>
      <c r="AII5" s="16"/>
      <c r="AIJ5" s="16"/>
      <c r="AIK5" s="16"/>
      <c r="AIL5" s="16"/>
      <c r="AIM5" s="16"/>
      <c r="AIN5" s="16"/>
      <c r="AIO5" s="16"/>
      <c r="AIP5" s="16"/>
      <c r="AIQ5" s="16"/>
      <c r="AIR5" s="16"/>
      <c r="AIS5" s="16"/>
      <c r="AIT5" s="16"/>
      <c r="AIU5" s="16"/>
      <c r="AIV5" s="16"/>
      <c r="AIW5" s="16"/>
      <c r="AIX5" s="16"/>
      <c r="AIY5" s="16"/>
      <c r="AIZ5" s="16"/>
      <c r="AJA5" s="16"/>
      <c r="AJB5" s="16"/>
      <c r="AJC5" s="16"/>
      <c r="AJD5" s="16"/>
      <c r="AJE5" s="16"/>
      <c r="AJF5" s="16"/>
      <c r="AJG5" s="16"/>
      <c r="AJH5" s="16"/>
      <c r="AJI5" s="16"/>
      <c r="AJJ5" s="16"/>
      <c r="AJK5" s="16"/>
      <c r="AJL5" s="16"/>
      <c r="AJM5" s="16"/>
      <c r="AJN5" s="16"/>
      <c r="AJO5" s="16"/>
      <c r="AJP5" s="16"/>
      <c r="AJQ5" s="16"/>
      <c r="AJR5" s="16"/>
      <c r="AJS5" s="16"/>
      <c r="AJT5" s="16"/>
      <c r="AJU5" s="16"/>
      <c r="AJV5" s="16"/>
      <c r="AJW5" s="16"/>
      <c r="AJX5" s="16"/>
      <c r="AJY5" s="16"/>
      <c r="AJZ5" s="16"/>
      <c r="AKA5" s="16"/>
      <c r="AKB5" s="16"/>
      <c r="AKC5" s="16"/>
      <c r="AKD5" s="16"/>
      <c r="AKE5" s="16"/>
      <c r="AKF5" s="16"/>
      <c r="AKG5" s="16"/>
      <c r="AKH5" s="16"/>
      <c r="AKI5" s="16"/>
      <c r="AKJ5" s="16"/>
      <c r="AKK5" s="16"/>
      <c r="AKL5" s="16"/>
      <c r="AKM5" s="16"/>
      <c r="AKN5" s="16"/>
      <c r="AKO5" s="16"/>
      <c r="AKP5" s="16"/>
      <c r="AKQ5" s="16"/>
      <c r="AKR5" s="16"/>
      <c r="AKS5" s="16"/>
      <c r="AKT5" s="16"/>
      <c r="AKU5" s="16"/>
      <c r="AKV5" s="16"/>
      <c r="AKW5" s="16"/>
      <c r="AKX5" s="16"/>
      <c r="AKY5" s="16"/>
      <c r="AKZ5" s="16"/>
      <c r="ALA5" s="16"/>
      <c r="ALB5" s="16"/>
      <c r="ALC5" s="16"/>
      <c r="ALD5" s="16"/>
      <c r="ALE5" s="16"/>
      <c r="ALF5" s="16"/>
      <c r="ALG5" s="16"/>
      <c r="ALH5" s="16"/>
      <c r="ALI5" s="16"/>
      <c r="ALJ5" s="16"/>
      <c r="ALK5" s="16"/>
      <c r="ALL5" s="16"/>
      <c r="ALM5" s="16"/>
      <c r="ALN5" s="16"/>
      <c r="ALO5" s="16"/>
      <c r="ALP5" s="16"/>
      <c r="ALQ5" s="16"/>
      <c r="ALR5" s="16"/>
      <c r="ALS5" s="16"/>
      <c r="ALT5" s="16"/>
      <c r="ALU5" s="16"/>
      <c r="ALV5" s="16"/>
      <c r="ALW5" s="16"/>
      <c r="ALX5" s="16"/>
      <c r="ALY5" s="16"/>
      <c r="ALZ5" s="16"/>
      <c r="AMA5" s="16"/>
      <c r="AMB5" s="16"/>
      <c r="AMC5" s="16"/>
      <c r="AMD5" s="16"/>
      <c r="AME5" s="16"/>
      <c r="AMF5" s="16"/>
      <c r="AMG5" s="16"/>
      <c r="AMH5" s="16"/>
      <c r="AMI5" s="16"/>
      <c r="AMJ5" s="16"/>
      <c r="AMK5" s="16"/>
      <c r="AML5" s="16"/>
      <c r="AMM5" s="16"/>
      <c r="AMN5" s="16"/>
      <c r="AMO5" s="16"/>
      <c r="AMP5" s="16"/>
      <c r="AMQ5" s="16"/>
      <c r="AMR5" s="16"/>
      <c r="AMS5" s="16"/>
      <c r="AMT5" s="16"/>
      <c r="AMU5" s="16"/>
      <c r="AMV5" s="16"/>
      <c r="AMW5" s="16"/>
      <c r="AMX5" s="16"/>
      <c r="AMY5" s="16"/>
      <c r="AMZ5" s="16"/>
      <c r="ANA5" s="16"/>
      <c r="ANB5" s="16"/>
      <c r="ANC5" s="16"/>
      <c r="AND5" s="16"/>
      <c r="ANE5" s="16"/>
      <c r="ANF5" s="16"/>
      <c r="ANG5" s="16"/>
      <c r="ANH5" s="16"/>
      <c r="ANI5" s="16"/>
      <c r="ANJ5" s="16"/>
      <c r="ANK5" s="16"/>
      <c r="ANL5" s="16"/>
      <c r="ANM5" s="16"/>
      <c r="ANN5" s="16"/>
      <c r="ANO5" s="16"/>
      <c r="ANP5" s="16"/>
      <c r="ANQ5" s="16"/>
      <c r="ANR5" s="16"/>
      <c r="ANS5" s="16"/>
    </row>
    <row r="6" spans="1:1059" ht="19" x14ac:dyDescent="0.25">
      <c r="A6" s="250"/>
      <c r="B6" s="251" t="s">
        <v>451</v>
      </c>
      <c r="C6" s="251" t="s">
        <v>453</v>
      </c>
      <c r="D6" s="251" t="s">
        <v>451</v>
      </c>
      <c r="E6" s="251" t="s">
        <v>453</v>
      </c>
      <c r="F6" s="251" t="s">
        <v>451</v>
      </c>
      <c r="G6" s="251" t="s">
        <v>453</v>
      </c>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c r="GT6" s="16"/>
      <c r="GU6" s="16"/>
      <c r="GV6" s="16"/>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c r="IG6" s="16"/>
      <c r="IH6" s="16"/>
      <c r="II6" s="16"/>
      <c r="IJ6" s="16"/>
      <c r="IK6" s="16"/>
      <c r="IL6" s="16"/>
      <c r="IM6" s="16"/>
      <c r="IN6" s="16"/>
      <c r="IO6" s="16"/>
      <c r="IP6" s="16"/>
      <c r="IQ6" s="16"/>
      <c r="IR6" s="16"/>
      <c r="IS6" s="16"/>
      <c r="IT6" s="16"/>
      <c r="IU6" s="16"/>
      <c r="IV6" s="16"/>
      <c r="IW6" s="16"/>
      <c r="IX6" s="16"/>
      <c r="IY6" s="16"/>
      <c r="IZ6" s="16"/>
      <c r="JA6" s="16"/>
      <c r="JB6" s="16"/>
      <c r="JC6" s="16"/>
      <c r="JD6" s="16"/>
      <c r="JE6" s="16"/>
      <c r="JF6" s="16"/>
      <c r="JG6" s="16"/>
      <c r="JH6" s="16"/>
      <c r="JI6" s="16"/>
      <c r="JJ6" s="16"/>
      <c r="JK6" s="16"/>
      <c r="JL6" s="16"/>
      <c r="JM6" s="16"/>
      <c r="JN6" s="16"/>
      <c r="JO6" s="16"/>
      <c r="JP6" s="16"/>
      <c r="JQ6" s="16"/>
      <c r="JR6" s="16"/>
      <c r="JS6" s="16"/>
      <c r="JT6" s="16"/>
      <c r="JU6" s="16"/>
      <c r="JV6" s="16"/>
      <c r="JW6" s="16"/>
      <c r="JX6" s="16"/>
      <c r="JY6" s="16"/>
      <c r="JZ6" s="16"/>
      <c r="KA6" s="16"/>
      <c r="KB6" s="16"/>
      <c r="KC6" s="16"/>
      <c r="KD6" s="16"/>
      <c r="KE6" s="16"/>
      <c r="KF6" s="16"/>
      <c r="KG6" s="16"/>
      <c r="KH6" s="16"/>
      <c r="KI6" s="16"/>
      <c r="KJ6" s="16"/>
      <c r="KK6" s="16"/>
      <c r="KL6" s="16"/>
      <c r="KM6" s="16"/>
      <c r="KN6" s="16"/>
      <c r="KO6" s="16"/>
      <c r="KP6" s="16"/>
      <c r="KQ6" s="16"/>
      <c r="KR6" s="16"/>
      <c r="KS6" s="16"/>
      <c r="KT6" s="16"/>
      <c r="KU6" s="16"/>
      <c r="KV6" s="16"/>
      <c r="KW6" s="16"/>
      <c r="KX6" s="16"/>
      <c r="KY6" s="16"/>
      <c r="KZ6" s="16"/>
      <c r="LA6" s="16"/>
      <c r="LB6" s="16"/>
      <c r="LC6" s="16"/>
      <c r="LD6" s="16"/>
      <c r="LE6" s="16"/>
      <c r="LF6" s="16"/>
      <c r="LG6" s="16"/>
      <c r="LH6" s="16"/>
      <c r="LI6" s="16"/>
      <c r="LJ6" s="16"/>
      <c r="LK6" s="16"/>
      <c r="LL6" s="16"/>
      <c r="LM6" s="16"/>
      <c r="LN6" s="16"/>
      <c r="LO6" s="16"/>
      <c r="LP6" s="16"/>
      <c r="LQ6" s="16"/>
      <c r="LR6" s="16"/>
      <c r="LS6" s="16"/>
      <c r="LT6" s="16"/>
      <c r="LU6" s="16"/>
      <c r="LV6" s="16"/>
      <c r="LW6" s="16"/>
      <c r="LX6" s="16"/>
      <c r="LY6" s="16"/>
      <c r="LZ6" s="16"/>
      <c r="MA6" s="16"/>
      <c r="MB6" s="16"/>
      <c r="MC6" s="16"/>
      <c r="MD6" s="16"/>
      <c r="ME6" s="16"/>
      <c r="MF6" s="16"/>
      <c r="MG6" s="16"/>
      <c r="MH6" s="16"/>
      <c r="MI6" s="16"/>
      <c r="MJ6" s="16"/>
      <c r="MK6" s="16"/>
      <c r="ML6" s="16"/>
      <c r="MM6" s="16"/>
      <c r="MN6" s="16"/>
      <c r="MO6" s="16"/>
      <c r="MP6" s="16"/>
      <c r="MQ6" s="16"/>
      <c r="MR6" s="16"/>
      <c r="MS6" s="16"/>
      <c r="MT6" s="16"/>
      <c r="MU6" s="16"/>
      <c r="MV6" s="16"/>
      <c r="MW6" s="16"/>
      <c r="MX6" s="16"/>
      <c r="MY6" s="16"/>
      <c r="MZ6" s="16"/>
      <c r="NA6" s="16"/>
      <c r="NB6" s="16"/>
      <c r="NC6" s="16"/>
      <c r="ND6" s="16"/>
      <c r="NE6" s="16"/>
      <c r="NF6" s="16"/>
      <c r="NG6" s="16"/>
      <c r="NH6" s="16"/>
      <c r="NI6" s="16"/>
      <c r="NJ6" s="16"/>
      <c r="NK6" s="16"/>
      <c r="NL6" s="16"/>
      <c r="NM6" s="16"/>
      <c r="NN6" s="16"/>
      <c r="NO6" s="16"/>
      <c r="NP6" s="16"/>
      <c r="NQ6" s="16"/>
      <c r="NR6" s="16"/>
      <c r="NS6" s="16"/>
      <c r="NT6" s="16"/>
      <c r="NU6" s="16"/>
      <c r="NV6" s="16"/>
      <c r="NW6" s="16"/>
      <c r="NX6" s="16"/>
      <c r="NY6" s="16"/>
      <c r="NZ6" s="16"/>
      <c r="OA6" s="16"/>
      <c r="OB6" s="16"/>
      <c r="OC6" s="16"/>
      <c r="OD6" s="16"/>
      <c r="OE6" s="16"/>
      <c r="OF6" s="16"/>
      <c r="OG6" s="16"/>
      <c r="OH6" s="16"/>
      <c r="OI6" s="16"/>
      <c r="OJ6" s="16"/>
      <c r="OK6" s="16"/>
      <c r="OL6" s="16"/>
      <c r="OM6" s="16"/>
      <c r="ON6" s="16"/>
      <c r="OO6" s="16"/>
      <c r="OP6" s="16"/>
      <c r="OQ6" s="16"/>
      <c r="OR6" s="16"/>
      <c r="OS6" s="16"/>
      <c r="OT6" s="16"/>
      <c r="OU6" s="16"/>
      <c r="OV6" s="16"/>
      <c r="OW6" s="16"/>
      <c r="OX6" s="16"/>
      <c r="OY6" s="16"/>
      <c r="OZ6" s="16"/>
      <c r="PA6" s="16"/>
      <c r="PB6" s="16"/>
      <c r="PC6" s="16"/>
      <c r="PD6" s="16"/>
      <c r="PE6" s="16"/>
      <c r="PF6" s="16"/>
      <c r="PG6" s="16"/>
      <c r="PH6" s="16"/>
      <c r="PI6" s="16"/>
      <c r="PJ6" s="16"/>
      <c r="PK6" s="16"/>
      <c r="PL6" s="16"/>
      <c r="PM6" s="16"/>
      <c r="PN6" s="16"/>
      <c r="PO6" s="16"/>
      <c r="PP6" s="16"/>
      <c r="PQ6" s="16"/>
      <c r="PR6" s="16"/>
      <c r="PS6" s="16"/>
      <c r="PT6" s="16"/>
      <c r="PU6" s="16"/>
      <c r="PV6" s="16"/>
      <c r="PW6" s="16"/>
      <c r="PX6" s="16"/>
      <c r="PY6" s="16"/>
      <c r="PZ6" s="16"/>
      <c r="QA6" s="16"/>
      <c r="QB6" s="16"/>
      <c r="QC6" s="16"/>
      <c r="QD6" s="16"/>
      <c r="QE6" s="16"/>
      <c r="QF6" s="16"/>
      <c r="QG6" s="16"/>
      <c r="QH6" s="16"/>
      <c r="QI6" s="16"/>
      <c r="QJ6" s="16"/>
      <c r="QK6" s="16"/>
      <c r="QL6" s="16"/>
      <c r="QM6" s="16"/>
      <c r="QN6" s="16"/>
      <c r="QO6" s="16"/>
      <c r="QP6" s="16"/>
      <c r="QQ6" s="16"/>
      <c r="QR6" s="16"/>
      <c r="QS6" s="16"/>
      <c r="QT6" s="16"/>
      <c r="QU6" s="16"/>
      <c r="QV6" s="16"/>
      <c r="QW6" s="16"/>
      <c r="QX6" s="16"/>
      <c r="QY6" s="16"/>
      <c r="QZ6" s="16"/>
      <c r="RA6" s="16"/>
      <c r="RB6" s="16"/>
      <c r="RC6" s="16"/>
      <c r="RD6" s="16"/>
      <c r="RE6" s="16"/>
      <c r="RF6" s="16"/>
      <c r="RG6" s="16"/>
      <c r="RH6" s="16"/>
      <c r="RI6" s="16"/>
      <c r="RJ6" s="16"/>
      <c r="RK6" s="16"/>
      <c r="RL6" s="16"/>
      <c r="RM6" s="16"/>
      <c r="RN6" s="16"/>
      <c r="RO6" s="16"/>
      <c r="RP6" s="16"/>
      <c r="RQ6" s="16"/>
      <c r="RR6" s="16"/>
      <c r="RS6" s="16"/>
      <c r="RT6" s="16"/>
      <c r="RU6" s="16"/>
      <c r="RV6" s="16"/>
      <c r="RW6" s="16"/>
      <c r="RX6" s="16"/>
      <c r="RY6" s="16"/>
      <c r="RZ6" s="16"/>
      <c r="SA6" s="16"/>
      <c r="SB6" s="16"/>
      <c r="SC6" s="16"/>
      <c r="SD6" s="16"/>
      <c r="SE6" s="16"/>
      <c r="SF6" s="16"/>
      <c r="SG6" s="16"/>
      <c r="SH6" s="16"/>
      <c r="SI6" s="16"/>
      <c r="SJ6" s="16"/>
      <c r="SK6" s="16"/>
      <c r="SL6" s="16"/>
      <c r="SM6" s="16"/>
      <c r="SN6" s="16"/>
      <c r="SO6" s="16"/>
      <c r="SP6" s="16"/>
      <c r="SQ6" s="16"/>
      <c r="SR6" s="16"/>
      <c r="SS6" s="16"/>
      <c r="ST6" s="16"/>
      <c r="SU6" s="16"/>
      <c r="SV6" s="16"/>
      <c r="SW6" s="16"/>
      <c r="SX6" s="16"/>
      <c r="SY6" s="16"/>
      <c r="SZ6" s="16"/>
      <c r="TA6" s="16"/>
      <c r="TB6" s="16"/>
      <c r="TC6" s="16"/>
      <c r="TD6" s="16"/>
      <c r="TE6" s="16"/>
      <c r="TF6" s="16"/>
      <c r="TG6" s="16"/>
      <c r="TH6" s="16"/>
      <c r="TI6" s="16"/>
      <c r="TJ6" s="16"/>
      <c r="TK6" s="16"/>
      <c r="TL6" s="16"/>
      <c r="TM6" s="16"/>
      <c r="TN6" s="16"/>
      <c r="TO6" s="16"/>
      <c r="TP6" s="16"/>
      <c r="TQ6" s="16"/>
      <c r="TR6" s="16"/>
      <c r="TS6" s="16"/>
      <c r="TT6" s="16"/>
      <c r="TU6" s="16"/>
      <c r="TV6" s="16"/>
      <c r="TW6" s="16"/>
      <c r="TX6" s="16"/>
      <c r="TY6" s="16"/>
      <c r="TZ6" s="16"/>
      <c r="UA6" s="16"/>
      <c r="UB6" s="16"/>
      <c r="UC6" s="16"/>
      <c r="UD6" s="16"/>
      <c r="UE6" s="16"/>
      <c r="UF6" s="16"/>
      <c r="UG6" s="16"/>
      <c r="UH6" s="16"/>
      <c r="UI6" s="16"/>
      <c r="UJ6" s="16"/>
      <c r="UK6" s="16"/>
      <c r="UL6" s="16"/>
      <c r="UM6" s="16"/>
      <c r="UN6" s="16"/>
      <c r="UO6" s="16"/>
      <c r="UP6" s="16"/>
      <c r="UQ6" s="16"/>
      <c r="UR6" s="16"/>
      <c r="US6" s="16"/>
      <c r="UT6" s="16"/>
      <c r="UU6" s="16"/>
      <c r="UV6" s="16"/>
      <c r="UW6" s="16"/>
      <c r="UX6" s="16"/>
      <c r="UY6" s="16"/>
      <c r="UZ6" s="16"/>
      <c r="VA6" s="16"/>
      <c r="VB6" s="16"/>
      <c r="VC6" s="16"/>
      <c r="VD6" s="16"/>
      <c r="VE6" s="16"/>
      <c r="VF6" s="16"/>
      <c r="VG6" s="16"/>
      <c r="VH6" s="16"/>
      <c r="VI6" s="16"/>
      <c r="VJ6" s="16"/>
      <c r="VK6" s="16"/>
      <c r="VL6" s="16"/>
      <c r="VM6" s="16"/>
      <c r="VN6" s="16"/>
      <c r="VO6" s="16"/>
      <c r="VP6" s="16"/>
      <c r="VQ6" s="16"/>
      <c r="VR6" s="16"/>
      <c r="VS6" s="16"/>
      <c r="VT6" s="16"/>
      <c r="VU6" s="16"/>
      <c r="VV6" s="16"/>
      <c r="VW6" s="16"/>
      <c r="VX6" s="16"/>
      <c r="VY6" s="16"/>
      <c r="VZ6" s="16"/>
      <c r="WA6" s="16"/>
      <c r="WB6" s="16"/>
      <c r="WC6" s="16"/>
      <c r="WD6" s="16"/>
      <c r="WE6" s="16"/>
      <c r="WF6" s="16"/>
      <c r="WG6" s="16"/>
      <c r="WH6" s="16"/>
      <c r="WI6" s="16"/>
      <c r="WJ6" s="16"/>
      <c r="WK6" s="16"/>
      <c r="WL6" s="16"/>
      <c r="WM6" s="16"/>
      <c r="WN6" s="16"/>
      <c r="WO6" s="16"/>
      <c r="WP6" s="16"/>
      <c r="WQ6" s="16"/>
      <c r="WR6" s="16"/>
      <c r="WS6" s="16"/>
      <c r="WT6" s="16"/>
      <c r="WU6" s="16"/>
      <c r="WV6" s="16"/>
      <c r="WW6" s="16"/>
      <c r="WX6" s="16"/>
      <c r="WY6" s="16"/>
      <c r="WZ6" s="16"/>
      <c r="XA6" s="16"/>
      <c r="XB6" s="16"/>
      <c r="XC6" s="16"/>
      <c r="XD6" s="16"/>
      <c r="XE6" s="16"/>
      <c r="XF6" s="16"/>
      <c r="XG6" s="16"/>
      <c r="XH6" s="16"/>
      <c r="XI6" s="16"/>
      <c r="XJ6" s="16"/>
      <c r="XK6" s="16"/>
      <c r="XL6" s="16"/>
      <c r="XM6" s="16"/>
      <c r="XN6" s="16"/>
      <c r="XO6" s="16"/>
      <c r="XP6" s="16"/>
      <c r="XQ6" s="16"/>
      <c r="XR6" s="16"/>
      <c r="XS6" s="16"/>
      <c r="XT6" s="16"/>
      <c r="XU6" s="16"/>
      <c r="XV6" s="16"/>
      <c r="XW6" s="16"/>
      <c r="XX6" s="16"/>
      <c r="XY6" s="16"/>
      <c r="XZ6" s="16"/>
      <c r="YA6" s="16"/>
      <c r="YB6" s="16"/>
      <c r="YC6" s="16"/>
      <c r="YD6" s="16"/>
      <c r="YE6" s="16"/>
      <c r="YF6" s="16"/>
      <c r="YG6" s="16"/>
      <c r="YH6" s="16"/>
      <c r="YI6" s="16"/>
      <c r="YJ6" s="16"/>
      <c r="YK6" s="16"/>
      <c r="YL6" s="16"/>
      <c r="YM6" s="16"/>
      <c r="YN6" s="16"/>
      <c r="YO6" s="16"/>
      <c r="YP6" s="16"/>
      <c r="YQ6" s="16"/>
      <c r="YR6" s="16"/>
      <c r="YS6" s="16"/>
      <c r="YT6" s="16"/>
      <c r="YU6" s="16"/>
      <c r="YV6" s="16"/>
      <c r="YW6" s="16"/>
      <c r="YX6" s="16"/>
      <c r="YY6" s="16"/>
      <c r="YZ6" s="16"/>
      <c r="ZA6" s="16"/>
      <c r="ZB6" s="16"/>
      <c r="ZC6" s="16"/>
      <c r="ZD6" s="16"/>
      <c r="ZE6" s="16"/>
      <c r="ZF6" s="16"/>
      <c r="ZG6" s="16"/>
      <c r="ZH6" s="16"/>
      <c r="ZI6" s="16"/>
      <c r="ZJ6" s="16"/>
      <c r="ZK6" s="16"/>
      <c r="ZL6" s="16"/>
      <c r="ZM6" s="16"/>
      <c r="ZN6" s="16"/>
      <c r="ZO6" s="16"/>
      <c r="ZP6" s="16"/>
      <c r="ZQ6" s="16"/>
      <c r="ZR6" s="16"/>
      <c r="ZS6" s="16"/>
      <c r="ZT6" s="16"/>
      <c r="ZU6" s="16"/>
      <c r="ZV6" s="16"/>
      <c r="ZW6" s="16"/>
      <c r="ZX6" s="16"/>
      <c r="ZY6" s="16"/>
      <c r="ZZ6" s="16"/>
      <c r="AAA6" s="16"/>
      <c r="AAB6" s="16"/>
      <c r="AAC6" s="16"/>
      <c r="AAD6" s="16"/>
      <c r="AAE6" s="16"/>
      <c r="AAF6" s="16"/>
      <c r="AAG6" s="16"/>
      <c r="AAH6" s="16"/>
      <c r="AAI6" s="16"/>
      <c r="AAJ6" s="16"/>
      <c r="AAK6" s="16"/>
      <c r="AAL6" s="16"/>
      <c r="AAM6" s="16"/>
      <c r="AAN6" s="16"/>
      <c r="AAO6" s="16"/>
      <c r="AAP6" s="16"/>
      <c r="AAQ6" s="16"/>
      <c r="AAR6" s="16"/>
      <c r="AAS6" s="16"/>
      <c r="AAT6" s="16"/>
      <c r="AAU6" s="16"/>
      <c r="AAV6" s="16"/>
      <c r="AAW6" s="16"/>
      <c r="AAX6" s="16"/>
      <c r="AAY6" s="16"/>
      <c r="AAZ6" s="16"/>
      <c r="ABA6" s="16"/>
      <c r="ABB6" s="16"/>
      <c r="ABC6" s="16"/>
      <c r="ABD6" s="16"/>
      <c r="ABE6" s="16"/>
      <c r="ABF6" s="16"/>
      <c r="ABG6" s="16"/>
      <c r="ABH6" s="16"/>
      <c r="ABI6" s="16"/>
      <c r="ABJ6" s="16"/>
      <c r="ABK6" s="16"/>
      <c r="ABL6" s="16"/>
      <c r="ABM6" s="16"/>
      <c r="ABN6" s="16"/>
      <c r="ABO6" s="16"/>
      <c r="ABP6" s="16"/>
      <c r="ABQ6" s="16"/>
      <c r="ABR6" s="16"/>
      <c r="ABS6" s="16"/>
      <c r="ABT6" s="16"/>
      <c r="ABU6" s="16"/>
      <c r="ABV6" s="16"/>
      <c r="ABW6" s="16"/>
      <c r="ABX6" s="16"/>
      <c r="ABY6" s="16"/>
      <c r="ABZ6" s="16"/>
      <c r="ACA6" s="16"/>
      <c r="ACB6" s="16"/>
      <c r="ACC6" s="16"/>
      <c r="ACD6" s="16"/>
      <c r="ACE6" s="16"/>
      <c r="ACF6" s="16"/>
      <c r="ACG6" s="16"/>
      <c r="ACH6" s="16"/>
      <c r="ACI6" s="16"/>
      <c r="ACJ6" s="16"/>
      <c r="ACK6" s="16"/>
      <c r="ACL6" s="16"/>
      <c r="ACM6" s="16"/>
      <c r="ACN6" s="16"/>
      <c r="ACO6" s="16"/>
      <c r="ACP6" s="16"/>
      <c r="ACQ6" s="16"/>
      <c r="ACR6" s="16"/>
      <c r="ACS6" s="16"/>
      <c r="ACT6" s="16"/>
      <c r="ACU6" s="16"/>
      <c r="ACV6" s="16"/>
      <c r="ACW6" s="16"/>
      <c r="ACX6" s="16"/>
      <c r="ACY6" s="16"/>
      <c r="ACZ6" s="16"/>
      <c r="ADA6" s="16"/>
      <c r="ADB6" s="16"/>
      <c r="ADC6" s="16"/>
      <c r="ADD6" s="16"/>
      <c r="ADE6" s="16"/>
      <c r="ADF6" s="16"/>
      <c r="ADG6" s="16"/>
      <c r="ADH6" s="16"/>
      <c r="ADI6" s="16"/>
      <c r="ADJ6" s="16"/>
      <c r="ADK6" s="16"/>
      <c r="ADL6" s="16"/>
      <c r="ADM6" s="16"/>
      <c r="ADN6" s="16"/>
      <c r="ADO6" s="16"/>
      <c r="ADP6" s="16"/>
      <c r="ADQ6" s="16"/>
      <c r="ADR6" s="16"/>
      <c r="ADS6" s="16"/>
      <c r="ADT6" s="16"/>
      <c r="ADU6" s="16"/>
      <c r="ADV6" s="16"/>
      <c r="ADW6" s="16"/>
      <c r="ADX6" s="16"/>
      <c r="ADY6" s="16"/>
      <c r="ADZ6" s="16"/>
      <c r="AEA6" s="16"/>
      <c r="AEB6" s="16"/>
      <c r="AEC6" s="16"/>
      <c r="AED6" s="16"/>
      <c r="AEE6" s="16"/>
      <c r="AEF6" s="16"/>
      <c r="AEG6" s="16"/>
      <c r="AEH6" s="16"/>
      <c r="AEI6" s="16"/>
      <c r="AEJ6" s="16"/>
      <c r="AEK6" s="16"/>
      <c r="AEL6" s="16"/>
      <c r="AEM6" s="16"/>
      <c r="AEN6" s="16"/>
      <c r="AEO6" s="16"/>
      <c r="AEP6" s="16"/>
      <c r="AEQ6" s="16"/>
      <c r="AER6" s="16"/>
      <c r="AES6" s="16"/>
      <c r="AET6" s="16"/>
      <c r="AEU6" s="16"/>
      <c r="AEV6" s="16"/>
      <c r="AEW6" s="16"/>
      <c r="AEX6" s="16"/>
      <c r="AEY6" s="16"/>
      <c r="AEZ6" s="16"/>
      <c r="AFA6" s="16"/>
      <c r="AFB6" s="16"/>
      <c r="AFC6" s="16"/>
      <c r="AFD6" s="16"/>
      <c r="AFE6" s="16"/>
      <c r="AFF6" s="16"/>
      <c r="AFG6" s="16"/>
      <c r="AFH6" s="16"/>
      <c r="AFI6" s="16"/>
      <c r="AFJ6" s="16"/>
      <c r="AFK6" s="16"/>
      <c r="AFL6" s="16"/>
      <c r="AFM6" s="16"/>
      <c r="AFN6" s="16"/>
      <c r="AFO6" s="16"/>
      <c r="AFP6" s="16"/>
      <c r="AFQ6" s="16"/>
      <c r="AFR6" s="16"/>
      <c r="AFS6" s="16"/>
      <c r="AFT6" s="16"/>
      <c r="AFU6" s="16"/>
      <c r="AFV6" s="16"/>
      <c r="AFW6" s="16"/>
      <c r="AFX6" s="16"/>
      <c r="AFY6" s="16"/>
      <c r="AFZ6" s="16"/>
      <c r="AGA6" s="16"/>
      <c r="AGB6" s="16"/>
      <c r="AGC6" s="16"/>
      <c r="AGD6" s="16"/>
      <c r="AGE6" s="16"/>
      <c r="AGF6" s="16"/>
      <c r="AGG6" s="16"/>
      <c r="AGH6" s="16"/>
      <c r="AGI6" s="16"/>
      <c r="AGJ6" s="16"/>
      <c r="AGK6" s="16"/>
      <c r="AGL6" s="16"/>
      <c r="AGM6" s="16"/>
      <c r="AGN6" s="16"/>
      <c r="AGO6" s="16"/>
      <c r="AGP6" s="16"/>
      <c r="AGQ6" s="16"/>
      <c r="AGR6" s="16"/>
      <c r="AGS6" s="16"/>
      <c r="AGT6" s="16"/>
      <c r="AGU6" s="16"/>
      <c r="AGV6" s="16"/>
      <c r="AGW6" s="16"/>
      <c r="AGX6" s="16"/>
      <c r="AGY6" s="16"/>
      <c r="AGZ6" s="16"/>
      <c r="AHA6" s="16"/>
      <c r="AHB6" s="16"/>
      <c r="AHC6" s="16"/>
      <c r="AHD6" s="16"/>
      <c r="AHE6" s="16"/>
      <c r="AHF6" s="16"/>
      <c r="AHG6" s="16"/>
      <c r="AHH6" s="16"/>
      <c r="AHI6" s="16"/>
      <c r="AHJ6" s="16"/>
      <c r="AHK6" s="16"/>
      <c r="AHL6" s="16"/>
      <c r="AHM6" s="16"/>
      <c r="AHN6" s="16"/>
      <c r="AHO6" s="16"/>
      <c r="AHP6" s="16"/>
      <c r="AHQ6" s="16"/>
      <c r="AHR6" s="16"/>
      <c r="AHS6" s="16"/>
      <c r="AHT6" s="16"/>
      <c r="AHU6" s="16"/>
      <c r="AHV6" s="16"/>
      <c r="AHW6" s="16"/>
      <c r="AHX6" s="16"/>
      <c r="AHY6" s="16"/>
      <c r="AHZ6" s="16"/>
      <c r="AIA6" s="16"/>
      <c r="AIB6" s="16"/>
      <c r="AIC6" s="16"/>
      <c r="AID6" s="16"/>
      <c r="AIE6" s="16"/>
      <c r="AIF6" s="16"/>
      <c r="AIG6" s="16"/>
      <c r="AIH6" s="16"/>
      <c r="AII6" s="16"/>
      <c r="AIJ6" s="16"/>
      <c r="AIK6" s="16"/>
      <c r="AIL6" s="16"/>
      <c r="AIM6" s="16"/>
      <c r="AIN6" s="16"/>
      <c r="AIO6" s="16"/>
      <c r="AIP6" s="16"/>
      <c r="AIQ6" s="16"/>
      <c r="AIR6" s="16"/>
      <c r="AIS6" s="16"/>
      <c r="AIT6" s="16"/>
      <c r="AIU6" s="16"/>
      <c r="AIV6" s="16"/>
      <c r="AIW6" s="16"/>
      <c r="AIX6" s="16"/>
      <c r="AIY6" s="16"/>
      <c r="AIZ6" s="16"/>
      <c r="AJA6" s="16"/>
      <c r="AJB6" s="16"/>
      <c r="AJC6" s="16"/>
      <c r="AJD6" s="16"/>
      <c r="AJE6" s="16"/>
      <c r="AJF6" s="16"/>
      <c r="AJG6" s="16"/>
      <c r="AJH6" s="16"/>
      <c r="AJI6" s="16"/>
      <c r="AJJ6" s="16"/>
      <c r="AJK6" s="16"/>
      <c r="AJL6" s="16"/>
      <c r="AJM6" s="16"/>
      <c r="AJN6" s="16"/>
      <c r="AJO6" s="16"/>
      <c r="AJP6" s="16"/>
      <c r="AJQ6" s="16"/>
      <c r="AJR6" s="16"/>
      <c r="AJS6" s="16"/>
      <c r="AJT6" s="16"/>
      <c r="AJU6" s="16"/>
      <c r="AJV6" s="16"/>
      <c r="AJW6" s="16"/>
      <c r="AJX6" s="16"/>
      <c r="AJY6" s="16"/>
      <c r="AJZ6" s="16"/>
      <c r="AKA6" s="16"/>
      <c r="AKB6" s="16"/>
      <c r="AKC6" s="16"/>
      <c r="AKD6" s="16"/>
      <c r="AKE6" s="16"/>
      <c r="AKF6" s="16"/>
      <c r="AKG6" s="16"/>
      <c r="AKH6" s="16"/>
      <c r="AKI6" s="16"/>
      <c r="AKJ6" s="16"/>
      <c r="AKK6" s="16"/>
      <c r="AKL6" s="16"/>
      <c r="AKM6" s="16"/>
      <c r="AKN6" s="16"/>
      <c r="AKO6" s="16"/>
      <c r="AKP6" s="16"/>
      <c r="AKQ6" s="16"/>
      <c r="AKR6" s="16"/>
      <c r="AKS6" s="16"/>
      <c r="AKT6" s="16"/>
      <c r="AKU6" s="16"/>
      <c r="AKV6" s="16"/>
      <c r="AKW6" s="16"/>
      <c r="AKX6" s="16"/>
      <c r="AKY6" s="16"/>
      <c r="AKZ6" s="16"/>
      <c r="ALA6" s="16"/>
      <c r="ALB6" s="16"/>
      <c r="ALC6" s="16"/>
      <c r="ALD6" s="16"/>
      <c r="ALE6" s="16"/>
      <c r="ALF6" s="16"/>
      <c r="ALG6" s="16"/>
      <c r="ALH6" s="16"/>
      <c r="ALI6" s="16"/>
      <c r="ALJ6" s="16"/>
      <c r="ALK6" s="16"/>
      <c r="ALL6" s="16"/>
      <c r="ALM6" s="16"/>
      <c r="ALN6" s="16"/>
      <c r="ALO6" s="16"/>
      <c r="ALP6" s="16"/>
      <c r="ALQ6" s="16"/>
      <c r="ALR6" s="16"/>
      <c r="ALS6" s="16"/>
      <c r="ALT6" s="16"/>
      <c r="ALU6" s="16"/>
      <c r="ALV6" s="16"/>
      <c r="ALW6" s="16"/>
      <c r="ALX6" s="16"/>
      <c r="ALY6" s="16"/>
      <c r="ALZ6" s="16"/>
      <c r="AMA6" s="16"/>
      <c r="AMB6" s="16"/>
      <c r="AMC6" s="16"/>
      <c r="AMD6" s="16"/>
      <c r="AME6" s="16"/>
      <c r="AMF6" s="16"/>
      <c r="AMG6" s="16"/>
      <c r="AMH6" s="16"/>
      <c r="AMI6" s="16"/>
      <c r="AMJ6" s="16"/>
      <c r="AMK6" s="16"/>
      <c r="AML6" s="16"/>
      <c r="AMM6" s="16"/>
      <c r="AMN6" s="16"/>
      <c r="AMO6" s="16"/>
      <c r="AMP6" s="16"/>
      <c r="AMQ6" s="16"/>
      <c r="AMR6" s="16"/>
      <c r="AMS6" s="16"/>
      <c r="AMT6" s="16"/>
      <c r="AMU6" s="16"/>
      <c r="AMV6" s="16"/>
      <c r="AMW6" s="16"/>
      <c r="AMX6" s="16"/>
      <c r="AMY6" s="16"/>
      <c r="AMZ6" s="16"/>
      <c r="ANA6" s="16"/>
      <c r="ANB6" s="16"/>
      <c r="ANC6" s="16"/>
      <c r="AND6" s="16"/>
      <c r="ANE6" s="16"/>
      <c r="ANF6" s="16"/>
      <c r="ANG6" s="16"/>
      <c r="ANH6" s="16"/>
      <c r="ANI6" s="16"/>
      <c r="ANJ6" s="16"/>
      <c r="ANK6" s="16"/>
      <c r="ANL6" s="16"/>
      <c r="ANM6" s="16"/>
      <c r="ANN6" s="16"/>
      <c r="ANO6" s="16"/>
      <c r="ANP6" s="16"/>
      <c r="ANQ6" s="16"/>
      <c r="ANR6" s="16"/>
      <c r="ANS6" s="16"/>
    </row>
    <row r="7" spans="1:1059" ht="19" x14ac:dyDescent="0.25">
      <c r="A7" s="239" t="s">
        <v>259</v>
      </c>
      <c r="B7" s="240">
        <v>352</v>
      </c>
      <c r="C7" s="241">
        <v>2</v>
      </c>
      <c r="D7" s="240">
        <v>3809</v>
      </c>
      <c r="E7" s="241">
        <v>3656</v>
      </c>
      <c r="F7" s="240">
        <v>204</v>
      </c>
      <c r="G7" s="240">
        <v>168</v>
      </c>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c r="IX7" s="16"/>
      <c r="IY7" s="16"/>
      <c r="IZ7" s="16"/>
      <c r="JA7" s="16"/>
      <c r="JB7" s="16"/>
      <c r="JC7" s="16"/>
      <c r="JD7" s="16"/>
      <c r="JE7" s="16"/>
      <c r="JF7" s="16"/>
      <c r="JG7" s="16"/>
      <c r="JH7" s="16"/>
      <c r="JI7" s="16"/>
      <c r="JJ7" s="16"/>
      <c r="JK7" s="16"/>
      <c r="JL7" s="16"/>
      <c r="JM7" s="16"/>
      <c r="JN7" s="16"/>
      <c r="JO7" s="16"/>
      <c r="JP7" s="16"/>
      <c r="JQ7" s="16"/>
      <c r="JR7" s="16"/>
      <c r="JS7" s="16"/>
      <c r="JT7" s="16"/>
      <c r="JU7" s="16"/>
      <c r="JV7" s="16"/>
      <c r="JW7" s="16"/>
      <c r="JX7" s="16"/>
      <c r="JY7" s="16"/>
      <c r="JZ7" s="16"/>
      <c r="KA7" s="16"/>
      <c r="KB7" s="16"/>
      <c r="KC7" s="16"/>
      <c r="KD7" s="16"/>
      <c r="KE7" s="16"/>
      <c r="KF7" s="16"/>
      <c r="KG7" s="16"/>
      <c r="KH7" s="16"/>
      <c r="KI7" s="16"/>
      <c r="KJ7" s="16"/>
      <c r="KK7" s="16"/>
      <c r="KL7" s="16"/>
      <c r="KM7" s="16"/>
      <c r="KN7" s="16"/>
      <c r="KO7" s="16"/>
      <c r="KP7" s="16"/>
      <c r="KQ7" s="16"/>
      <c r="KR7" s="16"/>
      <c r="KS7" s="16"/>
      <c r="KT7" s="16"/>
      <c r="KU7" s="16"/>
      <c r="KV7" s="16"/>
      <c r="KW7" s="16"/>
      <c r="KX7" s="16"/>
      <c r="KY7" s="16"/>
      <c r="KZ7" s="16"/>
      <c r="LA7" s="16"/>
      <c r="LB7" s="16"/>
      <c r="LC7" s="16"/>
      <c r="LD7" s="16"/>
      <c r="LE7" s="16"/>
      <c r="LF7" s="16"/>
      <c r="LG7" s="16"/>
      <c r="LH7" s="16"/>
      <c r="LI7" s="16"/>
      <c r="LJ7" s="16"/>
      <c r="LK7" s="16"/>
      <c r="LL7" s="16"/>
      <c r="LM7" s="16"/>
      <c r="LN7" s="16"/>
      <c r="LO7" s="16"/>
      <c r="LP7" s="16"/>
      <c r="LQ7" s="16"/>
      <c r="LR7" s="16"/>
      <c r="LS7" s="16"/>
      <c r="LT7" s="16"/>
      <c r="LU7" s="16"/>
      <c r="LV7" s="16"/>
      <c r="LW7" s="16"/>
      <c r="LX7" s="16"/>
      <c r="LY7" s="16"/>
      <c r="LZ7" s="16"/>
      <c r="MA7" s="16"/>
      <c r="MB7" s="16"/>
      <c r="MC7" s="16"/>
      <c r="MD7" s="16"/>
      <c r="ME7" s="16"/>
      <c r="MF7" s="16"/>
      <c r="MG7" s="16"/>
      <c r="MH7" s="16"/>
      <c r="MI7" s="16"/>
      <c r="MJ7" s="16"/>
      <c r="MK7" s="16"/>
      <c r="ML7" s="16"/>
      <c r="MM7" s="16"/>
      <c r="MN7" s="16"/>
      <c r="MO7" s="16"/>
      <c r="MP7" s="16"/>
      <c r="MQ7" s="16"/>
      <c r="MR7" s="16"/>
      <c r="MS7" s="16"/>
      <c r="MT7" s="16"/>
      <c r="MU7" s="16"/>
      <c r="MV7" s="16"/>
      <c r="MW7" s="16"/>
      <c r="MX7" s="16"/>
      <c r="MY7" s="16"/>
      <c r="MZ7" s="16"/>
      <c r="NA7" s="16"/>
      <c r="NB7" s="16"/>
      <c r="NC7" s="16"/>
      <c r="ND7" s="16"/>
      <c r="NE7" s="16"/>
      <c r="NF7" s="16"/>
      <c r="NG7" s="16"/>
      <c r="NH7" s="16"/>
      <c r="NI7" s="16"/>
      <c r="NJ7" s="16"/>
      <c r="NK7" s="16"/>
      <c r="NL7" s="16"/>
      <c r="NM7" s="16"/>
      <c r="NN7" s="16"/>
      <c r="NO7" s="16"/>
      <c r="NP7" s="16"/>
      <c r="NQ7" s="16"/>
      <c r="NR7" s="16"/>
      <c r="NS7" s="16"/>
      <c r="NT7" s="16"/>
      <c r="NU7" s="16"/>
      <c r="NV7" s="16"/>
      <c r="NW7" s="16"/>
      <c r="NX7" s="16"/>
      <c r="NY7" s="16"/>
      <c r="NZ7" s="16"/>
      <c r="OA7" s="16"/>
      <c r="OB7" s="16"/>
      <c r="OC7" s="16"/>
      <c r="OD7" s="16"/>
      <c r="OE7" s="16"/>
      <c r="OF7" s="16"/>
      <c r="OG7" s="16"/>
      <c r="OH7" s="16"/>
      <c r="OI7" s="16"/>
      <c r="OJ7" s="16"/>
      <c r="OK7" s="16"/>
      <c r="OL7" s="16"/>
      <c r="OM7" s="16"/>
      <c r="ON7" s="16"/>
      <c r="OO7" s="16"/>
      <c r="OP7" s="16"/>
      <c r="OQ7" s="16"/>
      <c r="OR7" s="16"/>
      <c r="OS7" s="16"/>
      <c r="OT7" s="16"/>
      <c r="OU7" s="16"/>
      <c r="OV7" s="16"/>
      <c r="OW7" s="16"/>
      <c r="OX7" s="16"/>
      <c r="OY7" s="16"/>
      <c r="OZ7" s="16"/>
      <c r="PA7" s="16"/>
      <c r="PB7" s="16"/>
      <c r="PC7" s="16"/>
      <c r="PD7" s="16"/>
      <c r="PE7" s="16"/>
      <c r="PF7" s="16"/>
      <c r="PG7" s="16"/>
      <c r="PH7" s="16"/>
      <c r="PI7" s="16"/>
      <c r="PJ7" s="16"/>
      <c r="PK7" s="16"/>
      <c r="PL7" s="16"/>
      <c r="PM7" s="16"/>
      <c r="PN7" s="16"/>
      <c r="PO7" s="16"/>
      <c r="PP7" s="16"/>
      <c r="PQ7" s="16"/>
      <c r="PR7" s="16"/>
      <c r="PS7" s="16"/>
      <c r="PT7" s="16"/>
      <c r="PU7" s="16"/>
      <c r="PV7" s="16"/>
      <c r="PW7" s="16"/>
      <c r="PX7" s="16"/>
      <c r="PY7" s="16"/>
      <c r="PZ7" s="16"/>
      <c r="QA7" s="16"/>
      <c r="QB7" s="16"/>
      <c r="QC7" s="16"/>
      <c r="QD7" s="16"/>
      <c r="QE7" s="16"/>
      <c r="QF7" s="16"/>
      <c r="QG7" s="16"/>
      <c r="QH7" s="16"/>
      <c r="QI7" s="16"/>
      <c r="QJ7" s="16"/>
      <c r="QK7" s="16"/>
      <c r="QL7" s="16"/>
      <c r="QM7" s="16"/>
      <c r="QN7" s="16"/>
      <c r="QO7" s="16"/>
      <c r="QP7" s="16"/>
      <c r="QQ7" s="16"/>
      <c r="QR7" s="16"/>
      <c r="QS7" s="16"/>
      <c r="QT7" s="16"/>
      <c r="QU7" s="16"/>
      <c r="QV7" s="16"/>
      <c r="QW7" s="16"/>
      <c r="QX7" s="16"/>
      <c r="QY7" s="16"/>
      <c r="QZ7" s="16"/>
      <c r="RA7" s="16"/>
      <c r="RB7" s="16"/>
      <c r="RC7" s="16"/>
      <c r="RD7" s="16"/>
      <c r="RE7" s="16"/>
      <c r="RF7" s="16"/>
      <c r="RG7" s="16"/>
      <c r="RH7" s="16"/>
      <c r="RI7" s="16"/>
      <c r="RJ7" s="16"/>
      <c r="RK7" s="16"/>
      <c r="RL7" s="16"/>
      <c r="RM7" s="16"/>
      <c r="RN7" s="16"/>
      <c r="RO7" s="16"/>
      <c r="RP7" s="16"/>
      <c r="RQ7" s="16"/>
      <c r="RR7" s="16"/>
      <c r="RS7" s="16"/>
      <c r="RT7" s="16"/>
      <c r="RU7" s="16"/>
      <c r="RV7" s="16"/>
      <c r="RW7" s="16"/>
      <c r="RX7" s="16"/>
      <c r="RY7" s="16"/>
      <c r="RZ7" s="16"/>
      <c r="SA7" s="16"/>
      <c r="SB7" s="16"/>
      <c r="SC7" s="16"/>
      <c r="SD7" s="16"/>
      <c r="SE7" s="16"/>
      <c r="SF7" s="16"/>
      <c r="SG7" s="16"/>
      <c r="SH7" s="16"/>
      <c r="SI7" s="16"/>
      <c r="SJ7" s="16"/>
      <c r="SK7" s="16"/>
      <c r="SL7" s="16"/>
      <c r="SM7" s="16"/>
      <c r="SN7" s="16"/>
      <c r="SO7" s="16"/>
      <c r="SP7" s="16"/>
      <c r="SQ7" s="16"/>
      <c r="SR7" s="16"/>
      <c r="SS7" s="16"/>
      <c r="ST7" s="16"/>
      <c r="SU7" s="16"/>
      <c r="SV7" s="16"/>
      <c r="SW7" s="16"/>
      <c r="SX7" s="16"/>
      <c r="SY7" s="16"/>
      <c r="SZ7" s="16"/>
      <c r="TA7" s="16"/>
      <c r="TB7" s="16"/>
      <c r="TC7" s="16"/>
      <c r="TD7" s="16"/>
      <c r="TE7" s="16"/>
      <c r="TF7" s="16"/>
      <c r="TG7" s="16"/>
      <c r="TH7" s="16"/>
      <c r="TI7" s="16"/>
      <c r="TJ7" s="16"/>
      <c r="TK7" s="16"/>
      <c r="TL7" s="16"/>
      <c r="TM7" s="16"/>
      <c r="TN7" s="16"/>
      <c r="TO7" s="16"/>
      <c r="TP7" s="16"/>
      <c r="TQ7" s="16"/>
      <c r="TR7" s="16"/>
      <c r="TS7" s="16"/>
      <c r="TT7" s="16"/>
      <c r="TU7" s="16"/>
      <c r="TV7" s="16"/>
      <c r="TW7" s="16"/>
      <c r="TX7" s="16"/>
      <c r="TY7" s="16"/>
      <c r="TZ7" s="16"/>
      <c r="UA7" s="16"/>
      <c r="UB7" s="16"/>
      <c r="UC7" s="16"/>
      <c r="UD7" s="16"/>
      <c r="UE7" s="16"/>
      <c r="UF7" s="16"/>
      <c r="UG7" s="16"/>
      <c r="UH7" s="16"/>
      <c r="UI7" s="16"/>
      <c r="UJ7" s="16"/>
      <c r="UK7" s="16"/>
      <c r="UL7" s="16"/>
      <c r="UM7" s="16"/>
      <c r="UN7" s="16"/>
      <c r="UO7" s="16"/>
      <c r="UP7" s="16"/>
      <c r="UQ7" s="16"/>
      <c r="UR7" s="16"/>
      <c r="US7" s="16"/>
      <c r="UT7" s="16"/>
      <c r="UU7" s="16"/>
      <c r="UV7" s="16"/>
      <c r="UW7" s="16"/>
      <c r="UX7" s="16"/>
      <c r="UY7" s="16"/>
      <c r="UZ7" s="16"/>
      <c r="VA7" s="16"/>
      <c r="VB7" s="16"/>
      <c r="VC7" s="16"/>
      <c r="VD7" s="16"/>
      <c r="VE7" s="16"/>
      <c r="VF7" s="16"/>
      <c r="VG7" s="16"/>
      <c r="VH7" s="16"/>
      <c r="VI7" s="16"/>
      <c r="VJ7" s="16"/>
      <c r="VK7" s="16"/>
      <c r="VL7" s="16"/>
      <c r="VM7" s="16"/>
      <c r="VN7" s="16"/>
      <c r="VO7" s="16"/>
      <c r="VP7" s="16"/>
      <c r="VQ7" s="16"/>
      <c r="VR7" s="16"/>
      <c r="VS7" s="16"/>
      <c r="VT7" s="16"/>
      <c r="VU7" s="16"/>
      <c r="VV7" s="16"/>
      <c r="VW7" s="16"/>
      <c r="VX7" s="16"/>
      <c r="VY7" s="16"/>
      <c r="VZ7" s="16"/>
      <c r="WA7" s="16"/>
      <c r="WB7" s="16"/>
      <c r="WC7" s="16"/>
      <c r="WD7" s="16"/>
      <c r="WE7" s="16"/>
      <c r="WF7" s="16"/>
      <c r="WG7" s="16"/>
      <c r="WH7" s="16"/>
      <c r="WI7" s="16"/>
      <c r="WJ7" s="16"/>
      <c r="WK7" s="16"/>
      <c r="WL7" s="16"/>
      <c r="WM7" s="16"/>
      <c r="WN7" s="16"/>
      <c r="WO7" s="16"/>
      <c r="WP7" s="16"/>
      <c r="WQ7" s="16"/>
      <c r="WR7" s="16"/>
      <c r="WS7" s="16"/>
      <c r="WT7" s="16"/>
      <c r="WU7" s="16"/>
      <c r="WV7" s="16"/>
      <c r="WW7" s="16"/>
      <c r="WX7" s="16"/>
      <c r="WY7" s="16"/>
      <c r="WZ7" s="16"/>
      <c r="XA7" s="16"/>
      <c r="XB7" s="16"/>
      <c r="XC7" s="16"/>
      <c r="XD7" s="16"/>
      <c r="XE7" s="16"/>
      <c r="XF7" s="16"/>
      <c r="XG7" s="16"/>
      <c r="XH7" s="16"/>
      <c r="XI7" s="16"/>
      <c r="XJ7" s="16"/>
      <c r="XK7" s="16"/>
      <c r="XL7" s="16"/>
      <c r="XM7" s="16"/>
      <c r="XN7" s="16"/>
      <c r="XO7" s="16"/>
      <c r="XP7" s="16"/>
      <c r="XQ7" s="16"/>
      <c r="XR7" s="16"/>
      <c r="XS7" s="16"/>
      <c r="XT7" s="16"/>
      <c r="XU7" s="16"/>
      <c r="XV7" s="16"/>
      <c r="XW7" s="16"/>
      <c r="XX7" s="16"/>
      <c r="XY7" s="16"/>
      <c r="XZ7" s="16"/>
      <c r="YA7" s="16"/>
      <c r="YB7" s="16"/>
      <c r="YC7" s="16"/>
      <c r="YD7" s="16"/>
      <c r="YE7" s="16"/>
      <c r="YF7" s="16"/>
      <c r="YG7" s="16"/>
      <c r="YH7" s="16"/>
      <c r="YI7" s="16"/>
      <c r="YJ7" s="16"/>
      <c r="YK7" s="16"/>
      <c r="YL7" s="16"/>
      <c r="YM7" s="16"/>
      <c r="YN7" s="16"/>
      <c r="YO7" s="16"/>
      <c r="YP7" s="16"/>
      <c r="YQ7" s="16"/>
      <c r="YR7" s="16"/>
      <c r="YS7" s="16"/>
      <c r="YT7" s="16"/>
      <c r="YU7" s="16"/>
      <c r="YV7" s="16"/>
      <c r="YW7" s="16"/>
      <c r="YX7" s="16"/>
      <c r="YY7" s="16"/>
      <c r="YZ7" s="16"/>
      <c r="ZA7" s="16"/>
      <c r="ZB7" s="16"/>
      <c r="ZC7" s="16"/>
      <c r="ZD7" s="16"/>
      <c r="ZE7" s="16"/>
      <c r="ZF7" s="16"/>
      <c r="ZG7" s="16"/>
      <c r="ZH7" s="16"/>
      <c r="ZI7" s="16"/>
      <c r="ZJ7" s="16"/>
      <c r="ZK7" s="16"/>
      <c r="ZL7" s="16"/>
      <c r="ZM7" s="16"/>
      <c r="ZN7" s="16"/>
      <c r="ZO7" s="16"/>
      <c r="ZP7" s="16"/>
      <c r="ZQ7" s="16"/>
      <c r="ZR7" s="16"/>
      <c r="ZS7" s="16"/>
      <c r="ZT7" s="16"/>
      <c r="ZU7" s="16"/>
      <c r="ZV7" s="16"/>
      <c r="ZW7" s="16"/>
      <c r="ZX7" s="16"/>
      <c r="ZY7" s="16"/>
      <c r="ZZ7" s="16"/>
      <c r="AAA7" s="16"/>
      <c r="AAB7" s="16"/>
      <c r="AAC7" s="16"/>
      <c r="AAD7" s="16"/>
      <c r="AAE7" s="16"/>
      <c r="AAF7" s="16"/>
      <c r="AAG7" s="16"/>
      <c r="AAH7" s="16"/>
      <c r="AAI7" s="16"/>
      <c r="AAJ7" s="16"/>
      <c r="AAK7" s="16"/>
      <c r="AAL7" s="16"/>
      <c r="AAM7" s="16"/>
      <c r="AAN7" s="16"/>
      <c r="AAO7" s="16"/>
      <c r="AAP7" s="16"/>
      <c r="AAQ7" s="16"/>
      <c r="AAR7" s="16"/>
      <c r="AAS7" s="16"/>
      <c r="AAT7" s="16"/>
      <c r="AAU7" s="16"/>
      <c r="AAV7" s="16"/>
      <c r="AAW7" s="16"/>
      <c r="AAX7" s="16"/>
      <c r="AAY7" s="16"/>
      <c r="AAZ7" s="16"/>
      <c r="ABA7" s="16"/>
      <c r="ABB7" s="16"/>
      <c r="ABC7" s="16"/>
      <c r="ABD7" s="16"/>
      <c r="ABE7" s="16"/>
      <c r="ABF7" s="16"/>
      <c r="ABG7" s="16"/>
      <c r="ABH7" s="16"/>
      <c r="ABI7" s="16"/>
      <c r="ABJ7" s="16"/>
      <c r="ABK7" s="16"/>
      <c r="ABL7" s="16"/>
      <c r="ABM7" s="16"/>
      <c r="ABN7" s="16"/>
      <c r="ABO7" s="16"/>
      <c r="ABP7" s="16"/>
      <c r="ABQ7" s="16"/>
      <c r="ABR7" s="16"/>
      <c r="ABS7" s="16"/>
      <c r="ABT7" s="16"/>
      <c r="ABU7" s="16"/>
      <c r="ABV7" s="16"/>
      <c r="ABW7" s="16"/>
      <c r="ABX7" s="16"/>
      <c r="ABY7" s="16"/>
      <c r="ABZ7" s="16"/>
      <c r="ACA7" s="16"/>
      <c r="ACB7" s="16"/>
      <c r="ACC7" s="16"/>
      <c r="ACD7" s="16"/>
      <c r="ACE7" s="16"/>
      <c r="ACF7" s="16"/>
      <c r="ACG7" s="16"/>
      <c r="ACH7" s="16"/>
      <c r="ACI7" s="16"/>
      <c r="ACJ7" s="16"/>
      <c r="ACK7" s="16"/>
      <c r="ACL7" s="16"/>
      <c r="ACM7" s="16"/>
      <c r="ACN7" s="16"/>
      <c r="ACO7" s="16"/>
      <c r="ACP7" s="16"/>
      <c r="ACQ7" s="16"/>
      <c r="ACR7" s="16"/>
      <c r="ACS7" s="16"/>
      <c r="ACT7" s="16"/>
      <c r="ACU7" s="16"/>
      <c r="ACV7" s="16"/>
      <c r="ACW7" s="16"/>
      <c r="ACX7" s="16"/>
      <c r="ACY7" s="16"/>
      <c r="ACZ7" s="16"/>
      <c r="ADA7" s="16"/>
      <c r="ADB7" s="16"/>
      <c r="ADC7" s="16"/>
      <c r="ADD7" s="16"/>
      <c r="ADE7" s="16"/>
      <c r="ADF7" s="16"/>
      <c r="ADG7" s="16"/>
      <c r="ADH7" s="16"/>
      <c r="ADI7" s="16"/>
      <c r="ADJ7" s="16"/>
      <c r="ADK7" s="16"/>
      <c r="ADL7" s="16"/>
      <c r="ADM7" s="16"/>
      <c r="ADN7" s="16"/>
      <c r="ADO7" s="16"/>
      <c r="ADP7" s="16"/>
      <c r="ADQ7" s="16"/>
      <c r="ADR7" s="16"/>
      <c r="ADS7" s="16"/>
      <c r="ADT7" s="16"/>
      <c r="ADU7" s="16"/>
      <c r="ADV7" s="16"/>
      <c r="ADW7" s="16"/>
      <c r="ADX7" s="16"/>
      <c r="ADY7" s="16"/>
      <c r="ADZ7" s="16"/>
      <c r="AEA7" s="16"/>
      <c r="AEB7" s="16"/>
      <c r="AEC7" s="16"/>
      <c r="AED7" s="16"/>
      <c r="AEE7" s="16"/>
      <c r="AEF7" s="16"/>
      <c r="AEG7" s="16"/>
      <c r="AEH7" s="16"/>
      <c r="AEI7" s="16"/>
      <c r="AEJ7" s="16"/>
      <c r="AEK7" s="16"/>
      <c r="AEL7" s="16"/>
      <c r="AEM7" s="16"/>
      <c r="AEN7" s="16"/>
      <c r="AEO7" s="16"/>
      <c r="AEP7" s="16"/>
      <c r="AEQ7" s="16"/>
      <c r="AER7" s="16"/>
      <c r="AES7" s="16"/>
      <c r="AET7" s="16"/>
      <c r="AEU7" s="16"/>
      <c r="AEV7" s="16"/>
      <c r="AEW7" s="16"/>
      <c r="AEX7" s="16"/>
      <c r="AEY7" s="16"/>
      <c r="AEZ7" s="16"/>
      <c r="AFA7" s="16"/>
      <c r="AFB7" s="16"/>
      <c r="AFC7" s="16"/>
      <c r="AFD7" s="16"/>
      <c r="AFE7" s="16"/>
      <c r="AFF7" s="16"/>
      <c r="AFG7" s="16"/>
      <c r="AFH7" s="16"/>
      <c r="AFI7" s="16"/>
      <c r="AFJ7" s="16"/>
      <c r="AFK7" s="16"/>
      <c r="AFL7" s="16"/>
      <c r="AFM7" s="16"/>
      <c r="AFN7" s="16"/>
      <c r="AFO7" s="16"/>
      <c r="AFP7" s="16"/>
      <c r="AFQ7" s="16"/>
      <c r="AFR7" s="16"/>
      <c r="AFS7" s="16"/>
      <c r="AFT7" s="16"/>
      <c r="AFU7" s="16"/>
      <c r="AFV7" s="16"/>
      <c r="AFW7" s="16"/>
      <c r="AFX7" s="16"/>
      <c r="AFY7" s="16"/>
      <c r="AFZ7" s="16"/>
      <c r="AGA7" s="16"/>
      <c r="AGB7" s="16"/>
      <c r="AGC7" s="16"/>
      <c r="AGD7" s="16"/>
      <c r="AGE7" s="16"/>
      <c r="AGF7" s="16"/>
      <c r="AGG7" s="16"/>
      <c r="AGH7" s="16"/>
      <c r="AGI7" s="16"/>
      <c r="AGJ7" s="16"/>
      <c r="AGK7" s="16"/>
      <c r="AGL7" s="16"/>
      <c r="AGM7" s="16"/>
      <c r="AGN7" s="16"/>
      <c r="AGO7" s="16"/>
      <c r="AGP7" s="16"/>
      <c r="AGQ7" s="16"/>
      <c r="AGR7" s="16"/>
      <c r="AGS7" s="16"/>
      <c r="AGT7" s="16"/>
      <c r="AGU7" s="16"/>
      <c r="AGV7" s="16"/>
      <c r="AGW7" s="16"/>
      <c r="AGX7" s="16"/>
      <c r="AGY7" s="16"/>
      <c r="AGZ7" s="16"/>
      <c r="AHA7" s="16"/>
      <c r="AHB7" s="16"/>
      <c r="AHC7" s="16"/>
      <c r="AHD7" s="16"/>
      <c r="AHE7" s="16"/>
      <c r="AHF7" s="16"/>
      <c r="AHG7" s="16"/>
      <c r="AHH7" s="16"/>
      <c r="AHI7" s="16"/>
      <c r="AHJ7" s="16"/>
      <c r="AHK7" s="16"/>
      <c r="AHL7" s="16"/>
      <c r="AHM7" s="16"/>
      <c r="AHN7" s="16"/>
      <c r="AHO7" s="16"/>
      <c r="AHP7" s="16"/>
      <c r="AHQ7" s="16"/>
      <c r="AHR7" s="16"/>
      <c r="AHS7" s="16"/>
      <c r="AHT7" s="16"/>
      <c r="AHU7" s="16"/>
      <c r="AHV7" s="16"/>
      <c r="AHW7" s="16"/>
      <c r="AHX7" s="16"/>
      <c r="AHY7" s="16"/>
      <c r="AHZ7" s="16"/>
      <c r="AIA7" s="16"/>
      <c r="AIB7" s="16"/>
      <c r="AIC7" s="16"/>
      <c r="AID7" s="16"/>
      <c r="AIE7" s="16"/>
      <c r="AIF7" s="16"/>
      <c r="AIG7" s="16"/>
      <c r="AIH7" s="16"/>
      <c r="AII7" s="16"/>
      <c r="AIJ7" s="16"/>
      <c r="AIK7" s="16"/>
      <c r="AIL7" s="16"/>
      <c r="AIM7" s="16"/>
      <c r="AIN7" s="16"/>
      <c r="AIO7" s="16"/>
      <c r="AIP7" s="16"/>
      <c r="AIQ7" s="16"/>
      <c r="AIR7" s="16"/>
      <c r="AIS7" s="16"/>
      <c r="AIT7" s="16"/>
      <c r="AIU7" s="16"/>
      <c r="AIV7" s="16"/>
      <c r="AIW7" s="16"/>
      <c r="AIX7" s="16"/>
      <c r="AIY7" s="16"/>
      <c r="AIZ7" s="16"/>
      <c r="AJA7" s="16"/>
      <c r="AJB7" s="16"/>
      <c r="AJC7" s="16"/>
      <c r="AJD7" s="16"/>
      <c r="AJE7" s="16"/>
      <c r="AJF7" s="16"/>
      <c r="AJG7" s="16"/>
      <c r="AJH7" s="16"/>
      <c r="AJI7" s="16"/>
      <c r="AJJ7" s="16"/>
      <c r="AJK7" s="16"/>
      <c r="AJL7" s="16"/>
      <c r="AJM7" s="16"/>
      <c r="AJN7" s="16"/>
      <c r="AJO7" s="16"/>
      <c r="AJP7" s="16"/>
      <c r="AJQ7" s="16"/>
      <c r="AJR7" s="16"/>
      <c r="AJS7" s="16"/>
      <c r="AJT7" s="16"/>
      <c r="AJU7" s="16"/>
      <c r="AJV7" s="16"/>
      <c r="AJW7" s="16"/>
      <c r="AJX7" s="16"/>
      <c r="AJY7" s="16"/>
      <c r="AJZ7" s="16"/>
      <c r="AKA7" s="16"/>
      <c r="AKB7" s="16"/>
      <c r="AKC7" s="16"/>
      <c r="AKD7" s="16"/>
      <c r="AKE7" s="16"/>
      <c r="AKF7" s="16"/>
      <c r="AKG7" s="16"/>
      <c r="AKH7" s="16"/>
      <c r="AKI7" s="16"/>
      <c r="AKJ7" s="16"/>
      <c r="AKK7" s="16"/>
      <c r="AKL7" s="16"/>
      <c r="AKM7" s="16"/>
      <c r="AKN7" s="16"/>
      <c r="AKO7" s="16"/>
      <c r="AKP7" s="16"/>
      <c r="AKQ7" s="16"/>
      <c r="AKR7" s="16"/>
      <c r="AKS7" s="16"/>
      <c r="AKT7" s="16"/>
      <c r="AKU7" s="16"/>
      <c r="AKV7" s="16"/>
      <c r="AKW7" s="16"/>
      <c r="AKX7" s="16"/>
      <c r="AKY7" s="16"/>
      <c r="AKZ7" s="16"/>
      <c r="ALA7" s="16"/>
      <c r="ALB7" s="16"/>
      <c r="ALC7" s="16"/>
      <c r="ALD7" s="16"/>
      <c r="ALE7" s="16"/>
      <c r="ALF7" s="16"/>
      <c r="ALG7" s="16"/>
      <c r="ALH7" s="16"/>
      <c r="ALI7" s="16"/>
      <c r="ALJ7" s="16"/>
      <c r="ALK7" s="16"/>
      <c r="ALL7" s="16"/>
      <c r="ALM7" s="16"/>
      <c r="ALN7" s="16"/>
      <c r="ALO7" s="16"/>
      <c r="ALP7" s="16"/>
      <c r="ALQ7" s="16"/>
      <c r="ALR7" s="16"/>
      <c r="ALS7" s="16"/>
      <c r="ALT7" s="16"/>
      <c r="ALU7" s="16"/>
      <c r="ALV7" s="16"/>
      <c r="ALW7" s="16"/>
      <c r="ALX7" s="16"/>
      <c r="ALY7" s="16"/>
      <c r="ALZ7" s="16"/>
      <c r="AMA7" s="16"/>
      <c r="AMB7" s="16"/>
      <c r="AMC7" s="16"/>
      <c r="AMD7" s="16"/>
      <c r="AME7" s="16"/>
      <c r="AMF7" s="16"/>
      <c r="AMG7" s="16"/>
      <c r="AMH7" s="16"/>
      <c r="AMI7" s="16"/>
      <c r="AMJ7" s="16"/>
      <c r="AMK7" s="16"/>
      <c r="AML7" s="16"/>
      <c r="AMM7" s="16"/>
      <c r="AMN7" s="16"/>
      <c r="AMO7" s="16"/>
      <c r="AMP7" s="16"/>
      <c r="AMQ7" s="16"/>
      <c r="AMR7" s="16"/>
      <c r="AMS7" s="16"/>
      <c r="AMT7" s="16"/>
      <c r="AMU7" s="16"/>
      <c r="AMV7" s="16"/>
      <c r="AMW7" s="16"/>
      <c r="AMX7" s="16"/>
      <c r="AMY7" s="16"/>
      <c r="AMZ7" s="16"/>
      <c r="ANA7" s="16"/>
      <c r="ANB7" s="16"/>
      <c r="ANC7" s="16"/>
      <c r="AND7" s="16"/>
      <c r="ANE7" s="16"/>
      <c r="ANF7" s="16"/>
      <c r="ANG7" s="16"/>
      <c r="ANH7" s="16"/>
      <c r="ANI7" s="16"/>
      <c r="ANJ7" s="16"/>
      <c r="ANK7" s="16"/>
      <c r="ANL7" s="16"/>
      <c r="ANM7" s="16"/>
      <c r="ANN7" s="16"/>
      <c r="ANO7" s="16"/>
      <c r="ANP7" s="16"/>
      <c r="ANQ7" s="16"/>
      <c r="ANR7" s="16"/>
      <c r="ANS7" s="16"/>
    </row>
    <row r="8" spans="1:1059" ht="19" x14ac:dyDescent="0.25">
      <c r="A8" s="243" t="s">
        <v>260</v>
      </c>
      <c r="B8" s="244">
        <v>81</v>
      </c>
      <c r="C8" s="241"/>
      <c r="D8" s="244">
        <v>621</v>
      </c>
      <c r="E8" s="241">
        <v>570</v>
      </c>
      <c r="F8" s="244">
        <v>60</v>
      </c>
      <c r="G8" s="252"/>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c r="IX8" s="16"/>
      <c r="IY8" s="16"/>
      <c r="IZ8" s="16"/>
      <c r="JA8" s="16"/>
      <c r="JB8" s="16"/>
      <c r="JC8" s="16"/>
      <c r="JD8" s="16"/>
      <c r="JE8" s="16"/>
      <c r="JF8" s="16"/>
      <c r="JG8" s="16"/>
      <c r="JH8" s="16"/>
      <c r="JI8" s="16"/>
      <c r="JJ8" s="16"/>
      <c r="JK8" s="16"/>
      <c r="JL8" s="16"/>
      <c r="JM8" s="16"/>
      <c r="JN8" s="16"/>
      <c r="JO8" s="16"/>
      <c r="JP8" s="16"/>
      <c r="JQ8" s="16"/>
      <c r="JR8" s="16"/>
      <c r="JS8" s="16"/>
      <c r="JT8" s="16"/>
      <c r="JU8" s="16"/>
      <c r="JV8" s="16"/>
      <c r="JW8" s="16"/>
      <c r="JX8" s="16"/>
      <c r="JY8" s="16"/>
      <c r="JZ8" s="16"/>
      <c r="KA8" s="16"/>
      <c r="KB8" s="16"/>
      <c r="KC8" s="16"/>
      <c r="KD8" s="16"/>
      <c r="KE8" s="16"/>
      <c r="KF8" s="16"/>
      <c r="KG8" s="16"/>
      <c r="KH8" s="16"/>
      <c r="KI8" s="16"/>
      <c r="KJ8" s="16"/>
      <c r="KK8" s="16"/>
      <c r="KL8" s="16"/>
      <c r="KM8" s="16"/>
      <c r="KN8" s="16"/>
      <c r="KO8" s="16"/>
      <c r="KP8" s="16"/>
      <c r="KQ8" s="16"/>
      <c r="KR8" s="16"/>
      <c r="KS8" s="16"/>
      <c r="KT8" s="16"/>
      <c r="KU8" s="16"/>
      <c r="KV8" s="16"/>
      <c r="KW8" s="16"/>
      <c r="KX8" s="16"/>
      <c r="KY8" s="16"/>
      <c r="KZ8" s="16"/>
      <c r="LA8" s="16"/>
      <c r="LB8" s="16"/>
      <c r="LC8" s="16"/>
      <c r="LD8" s="16"/>
      <c r="LE8" s="16"/>
      <c r="LF8" s="16"/>
      <c r="LG8" s="16"/>
      <c r="LH8" s="16"/>
      <c r="LI8" s="16"/>
      <c r="LJ8" s="16"/>
      <c r="LK8" s="16"/>
      <c r="LL8" s="16"/>
      <c r="LM8" s="16"/>
      <c r="LN8" s="16"/>
      <c r="LO8" s="16"/>
      <c r="LP8" s="16"/>
      <c r="LQ8" s="16"/>
      <c r="LR8" s="16"/>
      <c r="LS8" s="16"/>
      <c r="LT8" s="16"/>
      <c r="LU8" s="16"/>
      <c r="LV8" s="16"/>
      <c r="LW8" s="16"/>
      <c r="LX8" s="16"/>
      <c r="LY8" s="16"/>
      <c r="LZ8" s="16"/>
      <c r="MA8" s="16"/>
      <c r="MB8" s="16"/>
      <c r="MC8" s="16"/>
      <c r="MD8" s="16"/>
      <c r="ME8" s="16"/>
      <c r="MF8" s="16"/>
      <c r="MG8" s="16"/>
      <c r="MH8" s="16"/>
      <c r="MI8" s="16"/>
      <c r="MJ8" s="16"/>
      <c r="MK8" s="16"/>
      <c r="ML8" s="16"/>
      <c r="MM8" s="16"/>
      <c r="MN8" s="16"/>
      <c r="MO8" s="16"/>
      <c r="MP8" s="16"/>
      <c r="MQ8" s="16"/>
      <c r="MR8" s="16"/>
      <c r="MS8" s="16"/>
      <c r="MT8" s="16"/>
      <c r="MU8" s="16"/>
      <c r="MV8" s="16"/>
      <c r="MW8" s="16"/>
      <c r="MX8" s="16"/>
      <c r="MY8" s="16"/>
      <c r="MZ8" s="16"/>
      <c r="NA8" s="16"/>
      <c r="NB8" s="16"/>
      <c r="NC8" s="16"/>
      <c r="ND8" s="16"/>
      <c r="NE8" s="16"/>
      <c r="NF8" s="16"/>
      <c r="NG8" s="16"/>
      <c r="NH8" s="16"/>
      <c r="NI8" s="16"/>
      <c r="NJ8" s="16"/>
      <c r="NK8" s="16"/>
      <c r="NL8" s="16"/>
      <c r="NM8" s="16"/>
      <c r="NN8" s="16"/>
      <c r="NO8" s="16"/>
      <c r="NP8" s="16"/>
      <c r="NQ8" s="16"/>
      <c r="NR8" s="16"/>
      <c r="NS8" s="16"/>
      <c r="NT8" s="16"/>
      <c r="NU8" s="16"/>
      <c r="NV8" s="16"/>
      <c r="NW8" s="16"/>
      <c r="NX8" s="16"/>
      <c r="NY8" s="16"/>
      <c r="NZ8" s="16"/>
      <c r="OA8" s="16"/>
      <c r="OB8" s="16"/>
      <c r="OC8" s="16"/>
      <c r="OD8" s="16"/>
      <c r="OE8" s="16"/>
      <c r="OF8" s="16"/>
      <c r="OG8" s="16"/>
      <c r="OH8" s="16"/>
      <c r="OI8" s="16"/>
      <c r="OJ8" s="16"/>
      <c r="OK8" s="16"/>
      <c r="OL8" s="16"/>
      <c r="OM8" s="16"/>
      <c r="ON8" s="16"/>
      <c r="OO8" s="16"/>
      <c r="OP8" s="16"/>
      <c r="OQ8" s="16"/>
      <c r="OR8" s="16"/>
      <c r="OS8" s="16"/>
      <c r="OT8" s="16"/>
      <c r="OU8" s="16"/>
      <c r="OV8" s="16"/>
      <c r="OW8" s="16"/>
      <c r="OX8" s="16"/>
      <c r="OY8" s="16"/>
      <c r="OZ8" s="16"/>
      <c r="PA8" s="16"/>
      <c r="PB8" s="16"/>
      <c r="PC8" s="16"/>
      <c r="PD8" s="16"/>
      <c r="PE8" s="16"/>
      <c r="PF8" s="16"/>
      <c r="PG8" s="16"/>
      <c r="PH8" s="16"/>
      <c r="PI8" s="16"/>
      <c r="PJ8" s="16"/>
      <c r="PK8" s="16"/>
      <c r="PL8" s="16"/>
      <c r="PM8" s="16"/>
      <c r="PN8" s="16"/>
      <c r="PO8" s="16"/>
      <c r="PP8" s="16"/>
      <c r="PQ8" s="16"/>
      <c r="PR8" s="16"/>
      <c r="PS8" s="16"/>
      <c r="PT8" s="16"/>
      <c r="PU8" s="16"/>
      <c r="PV8" s="16"/>
      <c r="PW8" s="16"/>
      <c r="PX8" s="16"/>
      <c r="PY8" s="16"/>
      <c r="PZ8" s="16"/>
      <c r="QA8" s="16"/>
      <c r="QB8" s="16"/>
      <c r="QC8" s="16"/>
      <c r="QD8" s="16"/>
      <c r="QE8" s="16"/>
      <c r="QF8" s="16"/>
      <c r="QG8" s="16"/>
      <c r="QH8" s="16"/>
      <c r="QI8" s="16"/>
      <c r="QJ8" s="16"/>
      <c r="QK8" s="16"/>
      <c r="QL8" s="16"/>
      <c r="QM8" s="16"/>
      <c r="QN8" s="16"/>
      <c r="QO8" s="16"/>
      <c r="QP8" s="16"/>
      <c r="QQ8" s="16"/>
      <c r="QR8" s="16"/>
      <c r="QS8" s="16"/>
      <c r="QT8" s="16"/>
      <c r="QU8" s="16"/>
      <c r="QV8" s="16"/>
      <c r="QW8" s="16"/>
      <c r="QX8" s="16"/>
      <c r="QY8" s="16"/>
      <c r="QZ8" s="16"/>
      <c r="RA8" s="16"/>
      <c r="RB8" s="16"/>
      <c r="RC8" s="16"/>
      <c r="RD8" s="16"/>
      <c r="RE8" s="16"/>
      <c r="RF8" s="16"/>
      <c r="RG8" s="16"/>
      <c r="RH8" s="16"/>
      <c r="RI8" s="16"/>
      <c r="RJ8" s="16"/>
      <c r="RK8" s="16"/>
      <c r="RL8" s="16"/>
      <c r="RM8" s="16"/>
      <c r="RN8" s="16"/>
      <c r="RO8" s="16"/>
      <c r="RP8" s="16"/>
      <c r="RQ8" s="16"/>
      <c r="RR8" s="16"/>
      <c r="RS8" s="16"/>
      <c r="RT8" s="16"/>
      <c r="RU8" s="16"/>
      <c r="RV8" s="16"/>
      <c r="RW8" s="16"/>
      <c r="RX8" s="16"/>
      <c r="RY8" s="16"/>
      <c r="RZ8" s="16"/>
      <c r="SA8" s="16"/>
      <c r="SB8" s="16"/>
      <c r="SC8" s="16"/>
      <c r="SD8" s="16"/>
      <c r="SE8" s="16"/>
      <c r="SF8" s="16"/>
      <c r="SG8" s="16"/>
      <c r="SH8" s="16"/>
      <c r="SI8" s="16"/>
      <c r="SJ8" s="16"/>
      <c r="SK8" s="16"/>
      <c r="SL8" s="16"/>
      <c r="SM8" s="16"/>
      <c r="SN8" s="16"/>
      <c r="SO8" s="16"/>
      <c r="SP8" s="16"/>
      <c r="SQ8" s="16"/>
      <c r="SR8" s="16"/>
      <c r="SS8" s="16"/>
      <c r="ST8" s="16"/>
      <c r="SU8" s="16"/>
      <c r="SV8" s="16"/>
      <c r="SW8" s="16"/>
      <c r="SX8" s="16"/>
      <c r="SY8" s="16"/>
      <c r="SZ8" s="16"/>
      <c r="TA8" s="16"/>
      <c r="TB8" s="16"/>
      <c r="TC8" s="16"/>
      <c r="TD8" s="16"/>
      <c r="TE8" s="16"/>
      <c r="TF8" s="16"/>
      <c r="TG8" s="16"/>
      <c r="TH8" s="16"/>
      <c r="TI8" s="16"/>
      <c r="TJ8" s="16"/>
      <c r="TK8" s="16"/>
      <c r="TL8" s="16"/>
      <c r="TM8" s="16"/>
      <c r="TN8" s="16"/>
      <c r="TO8" s="16"/>
      <c r="TP8" s="16"/>
      <c r="TQ8" s="16"/>
      <c r="TR8" s="16"/>
      <c r="TS8" s="16"/>
      <c r="TT8" s="16"/>
      <c r="TU8" s="16"/>
      <c r="TV8" s="16"/>
      <c r="TW8" s="16"/>
      <c r="TX8" s="16"/>
      <c r="TY8" s="16"/>
      <c r="TZ8" s="16"/>
      <c r="UA8" s="16"/>
      <c r="UB8" s="16"/>
      <c r="UC8" s="16"/>
      <c r="UD8" s="16"/>
      <c r="UE8" s="16"/>
      <c r="UF8" s="16"/>
      <c r="UG8" s="16"/>
      <c r="UH8" s="16"/>
      <c r="UI8" s="16"/>
      <c r="UJ8" s="16"/>
      <c r="UK8" s="16"/>
      <c r="UL8" s="16"/>
      <c r="UM8" s="16"/>
      <c r="UN8" s="16"/>
      <c r="UO8" s="16"/>
      <c r="UP8" s="16"/>
      <c r="UQ8" s="16"/>
      <c r="UR8" s="16"/>
      <c r="US8" s="16"/>
      <c r="UT8" s="16"/>
      <c r="UU8" s="16"/>
      <c r="UV8" s="16"/>
      <c r="UW8" s="16"/>
      <c r="UX8" s="16"/>
      <c r="UY8" s="16"/>
      <c r="UZ8" s="16"/>
      <c r="VA8" s="16"/>
      <c r="VB8" s="16"/>
      <c r="VC8" s="16"/>
      <c r="VD8" s="16"/>
      <c r="VE8" s="16"/>
      <c r="VF8" s="16"/>
      <c r="VG8" s="16"/>
      <c r="VH8" s="16"/>
      <c r="VI8" s="16"/>
      <c r="VJ8" s="16"/>
      <c r="VK8" s="16"/>
      <c r="VL8" s="16"/>
      <c r="VM8" s="16"/>
      <c r="VN8" s="16"/>
      <c r="VO8" s="16"/>
      <c r="VP8" s="16"/>
      <c r="VQ8" s="16"/>
      <c r="VR8" s="16"/>
      <c r="VS8" s="16"/>
      <c r="VT8" s="16"/>
      <c r="VU8" s="16"/>
      <c r="VV8" s="16"/>
      <c r="VW8" s="16"/>
      <c r="VX8" s="16"/>
      <c r="VY8" s="16"/>
      <c r="VZ8" s="16"/>
      <c r="WA8" s="16"/>
      <c r="WB8" s="16"/>
      <c r="WC8" s="16"/>
      <c r="WD8" s="16"/>
      <c r="WE8" s="16"/>
      <c r="WF8" s="16"/>
      <c r="WG8" s="16"/>
      <c r="WH8" s="16"/>
      <c r="WI8" s="16"/>
      <c r="WJ8" s="16"/>
      <c r="WK8" s="16"/>
      <c r="WL8" s="16"/>
      <c r="WM8" s="16"/>
      <c r="WN8" s="16"/>
      <c r="WO8" s="16"/>
      <c r="WP8" s="16"/>
      <c r="WQ8" s="16"/>
      <c r="WR8" s="16"/>
      <c r="WS8" s="16"/>
      <c r="WT8" s="16"/>
      <c r="WU8" s="16"/>
      <c r="WV8" s="16"/>
      <c r="WW8" s="16"/>
      <c r="WX8" s="16"/>
      <c r="WY8" s="16"/>
      <c r="WZ8" s="16"/>
      <c r="XA8" s="16"/>
      <c r="XB8" s="16"/>
      <c r="XC8" s="16"/>
      <c r="XD8" s="16"/>
      <c r="XE8" s="16"/>
      <c r="XF8" s="16"/>
      <c r="XG8" s="16"/>
      <c r="XH8" s="16"/>
      <c r="XI8" s="16"/>
      <c r="XJ8" s="16"/>
      <c r="XK8" s="16"/>
      <c r="XL8" s="16"/>
      <c r="XM8" s="16"/>
      <c r="XN8" s="16"/>
      <c r="XO8" s="16"/>
      <c r="XP8" s="16"/>
      <c r="XQ8" s="16"/>
      <c r="XR8" s="16"/>
      <c r="XS8" s="16"/>
      <c r="XT8" s="16"/>
      <c r="XU8" s="16"/>
      <c r="XV8" s="16"/>
      <c r="XW8" s="16"/>
      <c r="XX8" s="16"/>
      <c r="XY8" s="16"/>
      <c r="XZ8" s="16"/>
      <c r="YA8" s="16"/>
      <c r="YB8" s="16"/>
      <c r="YC8" s="16"/>
      <c r="YD8" s="16"/>
      <c r="YE8" s="16"/>
      <c r="YF8" s="16"/>
      <c r="YG8" s="16"/>
      <c r="YH8" s="16"/>
      <c r="YI8" s="16"/>
      <c r="YJ8" s="16"/>
      <c r="YK8" s="16"/>
      <c r="YL8" s="16"/>
      <c r="YM8" s="16"/>
      <c r="YN8" s="16"/>
      <c r="YO8" s="16"/>
      <c r="YP8" s="16"/>
      <c r="YQ8" s="16"/>
      <c r="YR8" s="16"/>
      <c r="YS8" s="16"/>
      <c r="YT8" s="16"/>
      <c r="YU8" s="16"/>
      <c r="YV8" s="16"/>
      <c r="YW8" s="16"/>
      <c r="YX8" s="16"/>
      <c r="YY8" s="16"/>
      <c r="YZ8" s="16"/>
      <c r="ZA8" s="16"/>
      <c r="ZB8" s="16"/>
      <c r="ZC8" s="16"/>
      <c r="ZD8" s="16"/>
      <c r="ZE8" s="16"/>
      <c r="ZF8" s="16"/>
      <c r="ZG8" s="16"/>
      <c r="ZH8" s="16"/>
      <c r="ZI8" s="16"/>
      <c r="ZJ8" s="16"/>
      <c r="ZK8" s="16"/>
      <c r="ZL8" s="16"/>
      <c r="ZM8" s="16"/>
      <c r="ZN8" s="16"/>
      <c r="ZO8" s="16"/>
      <c r="ZP8" s="16"/>
      <c r="ZQ8" s="16"/>
      <c r="ZR8" s="16"/>
      <c r="ZS8" s="16"/>
      <c r="ZT8" s="16"/>
      <c r="ZU8" s="16"/>
      <c r="ZV8" s="16"/>
      <c r="ZW8" s="16"/>
      <c r="ZX8" s="16"/>
      <c r="ZY8" s="16"/>
      <c r="ZZ8" s="16"/>
      <c r="AAA8" s="16"/>
      <c r="AAB8" s="16"/>
      <c r="AAC8" s="16"/>
      <c r="AAD8" s="16"/>
      <c r="AAE8" s="16"/>
      <c r="AAF8" s="16"/>
      <c r="AAG8" s="16"/>
      <c r="AAH8" s="16"/>
      <c r="AAI8" s="16"/>
      <c r="AAJ8" s="16"/>
      <c r="AAK8" s="16"/>
      <c r="AAL8" s="16"/>
      <c r="AAM8" s="16"/>
      <c r="AAN8" s="16"/>
      <c r="AAO8" s="16"/>
      <c r="AAP8" s="16"/>
      <c r="AAQ8" s="16"/>
      <c r="AAR8" s="16"/>
      <c r="AAS8" s="16"/>
      <c r="AAT8" s="16"/>
      <c r="AAU8" s="16"/>
      <c r="AAV8" s="16"/>
      <c r="AAW8" s="16"/>
      <c r="AAX8" s="16"/>
      <c r="AAY8" s="16"/>
      <c r="AAZ8" s="16"/>
      <c r="ABA8" s="16"/>
      <c r="ABB8" s="16"/>
      <c r="ABC8" s="16"/>
      <c r="ABD8" s="16"/>
      <c r="ABE8" s="16"/>
      <c r="ABF8" s="16"/>
      <c r="ABG8" s="16"/>
      <c r="ABH8" s="16"/>
      <c r="ABI8" s="16"/>
      <c r="ABJ8" s="16"/>
      <c r="ABK8" s="16"/>
      <c r="ABL8" s="16"/>
      <c r="ABM8" s="16"/>
      <c r="ABN8" s="16"/>
      <c r="ABO8" s="16"/>
      <c r="ABP8" s="16"/>
      <c r="ABQ8" s="16"/>
      <c r="ABR8" s="16"/>
      <c r="ABS8" s="16"/>
      <c r="ABT8" s="16"/>
      <c r="ABU8" s="16"/>
      <c r="ABV8" s="16"/>
      <c r="ABW8" s="16"/>
      <c r="ABX8" s="16"/>
      <c r="ABY8" s="16"/>
      <c r="ABZ8" s="16"/>
      <c r="ACA8" s="16"/>
      <c r="ACB8" s="16"/>
      <c r="ACC8" s="16"/>
      <c r="ACD8" s="16"/>
      <c r="ACE8" s="16"/>
      <c r="ACF8" s="16"/>
      <c r="ACG8" s="16"/>
      <c r="ACH8" s="16"/>
      <c r="ACI8" s="16"/>
      <c r="ACJ8" s="16"/>
      <c r="ACK8" s="16"/>
      <c r="ACL8" s="16"/>
      <c r="ACM8" s="16"/>
      <c r="ACN8" s="16"/>
      <c r="ACO8" s="16"/>
      <c r="ACP8" s="16"/>
      <c r="ACQ8" s="16"/>
      <c r="ACR8" s="16"/>
      <c r="ACS8" s="16"/>
      <c r="ACT8" s="16"/>
      <c r="ACU8" s="16"/>
      <c r="ACV8" s="16"/>
      <c r="ACW8" s="16"/>
      <c r="ACX8" s="16"/>
      <c r="ACY8" s="16"/>
      <c r="ACZ8" s="16"/>
      <c r="ADA8" s="16"/>
      <c r="ADB8" s="16"/>
      <c r="ADC8" s="16"/>
      <c r="ADD8" s="16"/>
      <c r="ADE8" s="16"/>
      <c r="ADF8" s="16"/>
      <c r="ADG8" s="16"/>
      <c r="ADH8" s="16"/>
      <c r="ADI8" s="16"/>
      <c r="ADJ8" s="16"/>
      <c r="ADK8" s="16"/>
      <c r="ADL8" s="16"/>
      <c r="ADM8" s="16"/>
      <c r="ADN8" s="16"/>
      <c r="ADO8" s="16"/>
      <c r="ADP8" s="16"/>
      <c r="ADQ8" s="16"/>
      <c r="ADR8" s="16"/>
      <c r="ADS8" s="16"/>
      <c r="ADT8" s="16"/>
      <c r="ADU8" s="16"/>
      <c r="ADV8" s="16"/>
      <c r="ADW8" s="16"/>
      <c r="ADX8" s="16"/>
      <c r="ADY8" s="16"/>
      <c r="ADZ8" s="16"/>
      <c r="AEA8" s="16"/>
      <c r="AEB8" s="16"/>
      <c r="AEC8" s="16"/>
      <c r="AED8" s="16"/>
      <c r="AEE8" s="16"/>
      <c r="AEF8" s="16"/>
      <c r="AEG8" s="16"/>
      <c r="AEH8" s="16"/>
      <c r="AEI8" s="16"/>
      <c r="AEJ8" s="16"/>
      <c r="AEK8" s="16"/>
      <c r="AEL8" s="16"/>
      <c r="AEM8" s="16"/>
      <c r="AEN8" s="16"/>
      <c r="AEO8" s="16"/>
      <c r="AEP8" s="16"/>
      <c r="AEQ8" s="16"/>
      <c r="AER8" s="16"/>
      <c r="AES8" s="16"/>
      <c r="AET8" s="16"/>
      <c r="AEU8" s="16"/>
      <c r="AEV8" s="16"/>
      <c r="AEW8" s="16"/>
      <c r="AEX8" s="16"/>
      <c r="AEY8" s="16"/>
      <c r="AEZ8" s="16"/>
      <c r="AFA8" s="16"/>
      <c r="AFB8" s="16"/>
      <c r="AFC8" s="16"/>
      <c r="AFD8" s="16"/>
      <c r="AFE8" s="16"/>
      <c r="AFF8" s="16"/>
      <c r="AFG8" s="16"/>
      <c r="AFH8" s="16"/>
      <c r="AFI8" s="16"/>
      <c r="AFJ8" s="16"/>
      <c r="AFK8" s="16"/>
      <c r="AFL8" s="16"/>
      <c r="AFM8" s="16"/>
      <c r="AFN8" s="16"/>
      <c r="AFO8" s="16"/>
      <c r="AFP8" s="16"/>
      <c r="AFQ8" s="16"/>
      <c r="AFR8" s="16"/>
      <c r="AFS8" s="16"/>
      <c r="AFT8" s="16"/>
      <c r="AFU8" s="16"/>
      <c r="AFV8" s="16"/>
      <c r="AFW8" s="16"/>
      <c r="AFX8" s="16"/>
      <c r="AFY8" s="16"/>
      <c r="AFZ8" s="16"/>
      <c r="AGA8" s="16"/>
      <c r="AGB8" s="16"/>
      <c r="AGC8" s="16"/>
      <c r="AGD8" s="16"/>
      <c r="AGE8" s="16"/>
      <c r="AGF8" s="16"/>
      <c r="AGG8" s="16"/>
      <c r="AGH8" s="16"/>
      <c r="AGI8" s="16"/>
      <c r="AGJ8" s="16"/>
      <c r="AGK8" s="16"/>
      <c r="AGL8" s="16"/>
      <c r="AGM8" s="16"/>
      <c r="AGN8" s="16"/>
      <c r="AGO8" s="16"/>
      <c r="AGP8" s="16"/>
      <c r="AGQ8" s="16"/>
      <c r="AGR8" s="16"/>
      <c r="AGS8" s="16"/>
      <c r="AGT8" s="16"/>
      <c r="AGU8" s="16"/>
      <c r="AGV8" s="16"/>
      <c r="AGW8" s="16"/>
      <c r="AGX8" s="16"/>
      <c r="AGY8" s="16"/>
      <c r="AGZ8" s="16"/>
      <c r="AHA8" s="16"/>
      <c r="AHB8" s="16"/>
      <c r="AHC8" s="16"/>
      <c r="AHD8" s="16"/>
      <c r="AHE8" s="16"/>
      <c r="AHF8" s="16"/>
      <c r="AHG8" s="16"/>
      <c r="AHH8" s="16"/>
      <c r="AHI8" s="16"/>
      <c r="AHJ8" s="16"/>
      <c r="AHK8" s="16"/>
      <c r="AHL8" s="16"/>
      <c r="AHM8" s="16"/>
      <c r="AHN8" s="16"/>
      <c r="AHO8" s="16"/>
      <c r="AHP8" s="16"/>
      <c r="AHQ8" s="16"/>
      <c r="AHR8" s="16"/>
      <c r="AHS8" s="16"/>
      <c r="AHT8" s="16"/>
      <c r="AHU8" s="16"/>
      <c r="AHV8" s="16"/>
      <c r="AHW8" s="16"/>
      <c r="AHX8" s="16"/>
      <c r="AHY8" s="16"/>
      <c r="AHZ8" s="16"/>
      <c r="AIA8" s="16"/>
      <c r="AIB8" s="16"/>
      <c r="AIC8" s="16"/>
      <c r="AID8" s="16"/>
      <c r="AIE8" s="16"/>
      <c r="AIF8" s="16"/>
      <c r="AIG8" s="16"/>
      <c r="AIH8" s="16"/>
      <c r="AII8" s="16"/>
      <c r="AIJ8" s="16"/>
      <c r="AIK8" s="16"/>
      <c r="AIL8" s="16"/>
      <c r="AIM8" s="16"/>
      <c r="AIN8" s="16"/>
      <c r="AIO8" s="16"/>
      <c r="AIP8" s="16"/>
      <c r="AIQ8" s="16"/>
      <c r="AIR8" s="16"/>
      <c r="AIS8" s="16"/>
      <c r="AIT8" s="16"/>
      <c r="AIU8" s="16"/>
      <c r="AIV8" s="16"/>
      <c r="AIW8" s="16"/>
      <c r="AIX8" s="16"/>
      <c r="AIY8" s="16"/>
      <c r="AIZ8" s="16"/>
      <c r="AJA8" s="16"/>
      <c r="AJB8" s="16"/>
      <c r="AJC8" s="16"/>
      <c r="AJD8" s="16"/>
      <c r="AJE8" s="16"/>
      <c r="AJF8" s="16"/>
      <c r="AJG8" s="16"/>
      <c r="AJH8" s="16"/>
      <c r="AJI8" s="16"/>
      <c r="AJJ8" s="16"/>
      <c r="AJK8" s="16"/>
      <c r="AJL8" s="16"/>
      <c r="AJM8" s="16"/>
      <c r="AJN8" s="16"/>
      <c r="AJO8" s="16"/>
      <c r="AJP8" s="16"/>
      <c r="AJQ8" s="16"/>
      <c r="AJR8" s="16"/>
      <c r="AJS8" s="16"/>
      <c r="AJT8" s="16"/>
      <c r="AJU8" s="16"/>
      <c r="AJV8" s="16"/>
      <c r="AJW8" s="16"/>
      <c r="AJX8" s="16"/>
      <c r="AJY8" s="16"/>
      <c r="AJZ8" s="16"/>
      <c r="AKA8" s="16"/>
      <c r="AKB8" s="16"/>
      <c r="AKC8" s="16"/>
      <c r="AKD8" s="16"/>
      <c r="AKE8" s="16"/>
      <c r="AKF8" s="16"/>
      <c r="AKG8" s="16"/>
      <c r="AKH8" s="16"/>
      <c r="AKI8" s="16"/>
      <c r="AKJ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row>
    <row r="9" spans="1:1059" ht="19" x14ac:dyDescent="0.25">
      <c r="A9" s="243" t="s">
        <v>574</v>
      </c>
      <c r="B9" s="244">
        <v>26</v>
      </c>
      <c r="C9" s="241"/>
      <c r="D9" s="244">
        <v>117</v>
      </c>
      <c r="E9" s="241">
        <v>97</v>
      </c>
      <c r="F9" s="244">
        <v>9</v>
      </c>
      <c r="G9" s="244">
        <v>2</v>
      </c>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c r="IV9" s="16"/>
      <c r="IW9" s="16"/>
      <c r="IX9" s="16"/>
      <c r="IY9" s="16"/>
      <c r="IZ9" s="16"/>
      <c r="JA9" s="16"/>
      <c r="JB9" s="16"/>
      <c r="JC9" s="16"/>
      <c r="JD9" s="16"/>
      <c r="JE9" s="16"/>
      <c r="JF9" s="16"/>
      <c r="JG9" s="16"/>
      <c r="JH9" s="16"/>
      <c r="JI9" s="16"/>
      <c r="JJ9" s="16"/>
      <c r="JK9" s="16"/>
      <c r="JL9" s="16"/>
      <c r="JM9" s="16"/>
      <c r="JN9" s="16"/>
      <c r="JO9" s="16"/>
      <c r="JP9" s="16"/>
      <c r="JQ9" s="16"/>
      <c r="JR9" s="16"/>
      <c r="JS9" s="16"/>
      <c r="JT9" s="16"/>
      <c r="JU9" s="16"/>
      <c r="JV9" s="16"/>
      <c r="JW9" s="16"/>
      <c r="JX9" s="16"/>
      <c r="JY9" s="16"/>
      <c r="JZ9" s="16"/>
      <c r="KA9" s="16"/>
      <c r="KB9" s="16"/>
      <c r="KC9" s="16"/>
      <c r="KD9" s="16"/>
      <c r="KE9" s="16"/>
      <c r="KF9" s="16"/>
      <c r="KG9" s="16"/>
      <c r="KH9" s="16"/>
      <c r="KI9" s="16"/>
      <c r="KJ9" s="16"/>
      <c r="KK9" s="16"/>
      <c r="KL9" s="16"/>
      <c r="KM9" s="16"/>
      <c r="KN9" s="16"/>
      <c r="KO9" s="16"/>
      <c r="KP9" s="16"/>
      <c r="KQ9" s="16"/>
      <c r="KR9" s="16"/>
      <c r="KS9" s="16"/>
      <c r="KT9" s="16"/>
      <c r="KU9" s="16"/>
      <c r="KV9" s="16"/>
      <c r="KW9" s="16"/>
      <c r="KX9" s="16"/>
      <c r="KY9" s="16"/>
      <c r="KZ9" s="16"/>
      <c r="LA9" s="16"/>
      <c r="LB9" s="16"/>
      <c r="LC9" s="16"/>
      <c r="LD9" s="16"/>
      <c r="LE9" s="16"/>
      <c r="LF9" s="16"/>
      <c r="LG9" s="16"/>
      <c r="LH9" s="16"/>
      <c r="LI9" s="16"/>
      <c r="LJ9" s="16"/>
      <c r="LK9" s="16"/>
      <c r="LL9" s="16"/>
      <c r="LM9" s="16"/>
      <c r="LN9" s="16"/>
      <c r="LO9" s="16"/>
      <c r="LP9" s="16"/>
      <c r="LQ9" s="16"/>
      <c r="LR9" s="16"/>
      <c r="LS9" s="16"/>
      <c r="LT9" s="16"/>
      <c r="LU9" s="16"/>
      <c r="LV9" s="16"/>
      <c r="LW9" s="16"/>
      <c r="LX9" s="16"/>
      <c r="LY9" s="16"/>
      <c r="LZ9" s="16"/>
      <c r="MA9" s="16"/>
      <c r="MB9" s="16"/>
      <c r="MC9" s="16"/>
      <c r="MD9" s="16"/>
      <c r="ME9" s="16"/>
      <c r="MF9" s="16"/>
      <c r="MG9" s="16"/>
      <c r="MH9" s="16"/>
      <c r="MI9" s="16"/>
      <c r="MJ9" s="16"/>
      <c r="MK9" s="16"/>
      <c r="ML9" s="16"/>
      <c r="MM9" s="16"/>
      <c r="MN9" s="16"/>
      <c r="MO9" s="16"/>
      <c r="MP9" s="16"/>
      <c r="MQ9" s="16"/>
      <c r="MR9" s="16"/>
      <c r="MS9" s="16"/>
      <c r="MT9" s="16"/>
      <c r="MU9" s="16"/>
      <c r="MV9" s="16"/>
      <c r="MW9" s="16"/>
      <c r="MX9" s="16"/>
      <c r="MY9" s="16"/>
      <c r="MZ9" s="16"/>
      <c r="NA9" s="16"/>
      <c r="NB9" s="16"/>
      <c r="NC9" s="16"/>
      <c r="ND9" s="16"/>
      <c r="NE9" s="16"/>
      <c r="NF9" s="16"/>
      <c r="NG9" s="16"/>
      <c r="NH9" s="16"/>
      <c r="NI9" s="16"/>
      <c r="NJ9" s="16"/>
      <c r="NK9" s="16"/>
      <c r="NL9" s="16"/>
      <c r="NM9" s="16"/>
      <c r="NN9" s="16"/>
      <c r="NO9" s="16"/>
      <c r="NP9" s="16"/>
      <c r="NQ9" s="16"/>
      <c r="NR9" s="16"/>
      <c r="NS9" s="16"/>
      <c r="NT9" s="16"/>
      <c r="NU9" s="16"/>
      <c r="NV9" s="16"/>
      <c r="NW9" s="16"/>
      <c r="NX9" s="16"/>
      <c r="NY9" s="16"/>
      <c r="NZ9" s="16"/>
      <c r="OA9" s="16"/>
      <c r="OB9" s="16"/>
      <c r="OC9" s="16"/>
      <c r="OD9" s="16"/>
      <c r="OE9" s="16"/>
      <c r="OF9" s="16"/>
      <c r="OG9" s="16"/>
      <c r="OH9" s="16"/>
      <c r="OI9" s="16"/>
      <c r="OJ9" s="16"/>
      <c r="OK9" s="16"/>
      <c r="OL9" s="16"/>
      <c r="OM9" s="16"/>
      <c r="ON9" s="16"/>
      <c r="OO9" s="16"/>
      <c r="OP9" s="16"/>
      <c r="OQ9" s="16"/>
      <c r="OR9" s="16"/>
      <c r="OS9" s="16"/>
      <c r="OT9" s="16"/>
      <c r="OU9" s="16"/>
      <c r="OV9" s="16"/>
      <c r="OW9" s="16"/>
      <c r="OX9" s="16"/>
      <c r="OY9" s="16"/>
      <c r="OZ9" s="16"/>
      <c r="PA9" s="16"/>
      <c r="PB9" s="16"/>
      <c r="PC9" s="16"/>
      <c r="PD9" s="16"/>
      <c r="PE9" s="16"/>
      <c r="PF9" s="16"/>
      <c r="PG9" s="16"/>
      <c r="PH9" s="16"/>
      <c r="PI9" s="16"/>
      <c r="PJ9" s="16"/>
      <c r="PK9" s="16"/>
      <c r="PL9" s="16"/>
      <c r="PM9" s="16"/>
      <c r="PN9" s="16"/>
      <c r="PO9" s="16"/>
      <c r="PP9" s="16"/>
      <c r="PQ9" s="16"/>
      <c r="PR9" s="16"/>
      <c r="PS9" s="16"/>
      <c r="PT9" s="16"/>
      <c r="PU9" s="16"/>
      <c r="PV9" s="16"/>
      <c r="PW9" s="16"/>
      <c r="PX9" s="16"/>
      <c r="PY9" s="16"/>
      <c r="PZ9" s="16"/>
      <c r="QA9" s="16"/>
      <c r="QB9" s="16"/>
      <c r="QC9" s="16"/>
      <c r="QD9" s="16"/>
      <c r="QE9" s="16"/>
      <c r="QF9" s="16"/>
      <c r="QG9" s="16"/>
      <c r="QH9" s="16"/>
      <c r="QI9" s="16"/>
      <c r="QJ9" s="16"/>
      <c r="QK9" s="16"/>
      <c r="QL9" s="16"/>
      <c r="QM9" s="16"/>
      <c r="QN9" s="16"/>
      <c r="QO9" s="16"/>
      <c r="QP9" s="16"/>
      <c r="QQ9" s="16"/>
      <c r="QR9" s="16"/>
      <c r="QS9" s="16"/>
      <c r="QT9" s="16"/>
      <c r="QU9" s="16"/>
      <c r="QV9" s="16"/>
      <c r="QW9" s="16"/>
      <c r="QX9" s="16"/>
      <c r="QY9" s="16"/>
      <c r="QZ9" s="16"/>
      <c r="RA9" s="16"/>
      <c r="RB9" s="16"/>
      <c r="RC9" s="16"/>
      <c r="RD9" s="16"/>
      <c r="RE9" s="16"/>
      <c r="RF9" s="16"/>
      <c r="RG9" s="16"/>
      <c r="RH9" s="16"/>
      <c r="RI9" s="16"/>
      <c r="RJ9" s="16"/>
      <c r="RK9" s="16"/>
      <c r="RL9" s="16"/>
      <c r="RM9" s="16"/>
      <c r="RN9" s="16"/>
      <c r="RO9" s="16"/>
      <c r="RP9" s="16"/>
      <c r="RQ9" s="16"/>
      <c r="RR9" s="16"/>
      <c r="RS9" s="16"/>
      <c r="RT9" s="16"/>
      <c r="RU9" s="16"/>
      <c r="RV9" s="16"/>
      <c r="RW9" s="16"/>
      <c r="RX9" s="16"/>
      <c r="RY9" s="16"/>
      <c r="RZ9" s="16"/>
      <c r="SA9" s="16"/>
      <c r="SB9" s="16"/>
      <c r="SC9" s="16"/>
      <c r="SD9" s="16"/>
      <c r="SE9" s="16"/>
      <c r="SF9" s="16"/>
      <c r="SG9" s="16"/>
      <c r="SH9" s="16"/>
      <c r="SI9" s="16"/>
      <c r="SJ9" s="16"/>
      <c r="SK9" s="16"/>
      <c r="SL9" s="16"/>
      <c r="SM9" s="16"/>
      <c r="SN9" s="16"/>
      <c r="SO9" s="16"/>
      <c r="SP9" s="16"/>
      <c r="SQ9" s="16"/>
      <c r="SR9" s="16"/>
      <c r="SS9" s="16"/>
      <c r="ST9" s="16"/>
      <c r="SU9" s="16"/>
      <c r="SV9" s="16"/>
      <c r="SW9" s="16"/>
      <c r="SX9" s="16"/>
      <c r="SY9" s="16"/>
      <c r="SZ9" s="16"/>
      <c r="TA9" s="16"/>
      <c r="TB9" s="16"/>
      <c r="TC9" s="16"/>
      <c r="TD9" s="16"/>
      <c r="TE9" s="16"/>
      <c r="TF9" s="16"/>
      <c r="TG9" s="16"/>
      <c r="TH9" s="16"/>
      <c r="TI9" s="16"/>
      <c r="TJ9" s="16"/>
      <c r="TK9" s="16"/>
      <c r="TL9" s="16"/>
      <c r="TM9" s="16"/>
      <c r="TN9" s="16"/>
      <c r="TO9" s="16"/>
      <c r="TP9" s="16"/>
      <c r="TQ9" s="16"/>
      <c r="TR9" s="16"/>
      <c r="TS9" s="16"/>
      <c r="TT9" s="16"/>
      <c r="TU9" s="16"/>
      <c r="TV9" s="16"/>
      <c r="TW9" s="16"/>
      <c r="TX9" s="16"/>
      <c r="TY9" s="16"/>
      <c r="TZ9" s="16"/>
      <c r="UA9" s="16"/>
      <c r="UB9" s="16"/>
      <c r="UC9" s="16"/>
      <c r="UD9" s="16"/>
      <c r="UE9" s="16"/>
      <c r="UF9" s="16"/>
      <c r="UG9" s="16"/>
      <c r="UH9" s="16"/>
      <c r="UI9" s="16"/>
      <c r="UJ9" s="16"/>
      <c r="UK9" s="16"/>
      <c r="UL9" s="16"/>
      <c r="UM9" s="16"/>
      <c r="UN9" s="16"/>
      <c r="UO9" s="16"/>
      <c r="UP9" s="16"/>
      <c r="UQ9" s="16"/>
      <c r="UR9" s="16"/>
      <c r="US9" s="16"/>
      <c r="UT9" s="16"/>
      <c r="UU9" s="16"/>
      <c r="UV9" s="16"/>
      <c r="UW9" s="16"/>
      <c r="UX9" s="16"/>
      <c r="UY9" s="16"/>
      <c r="UZ9" s="16"/>
      <c r="VA9" s="16"/>
      <c r="VB9" s="16"/>
      <c r="VC9" s="16"/>
      <c r="VD9" s="16"/>
      <c r="VE9" s="16"/>
      <c r="VF9" s="16"/>
      <c r="VG9" s="16"/>
      <c r="VH9" s="16"/>
      <c r="VI9" s="16"/>
      <c r="VJ9" s="16"/>
      <c r="VK9" s="16"/>
      <c r="VL9" s="16"/>
      <c r="VM9" s="16"/>
      <c r="VN9" s="16"/>
      <c r="VO9" s="16"/>
      <c r="VP9" s="16"/>
      <c r="VQ9" s="16"/>
      <c r="VR9" s="16"/>
      <c r="VS9" s="16"/>
      <c r="VT9" s="16"/>
      <c r="VU9" s="16"/>
      <c r="VV9" s="16"/>
      <c r="VW9" s="16"/>
      <c r="VX9" s="16"/>
      <c r="VY9" s="16"/>
      <c r="VZ9" s="16"/>
      <c r="WA9" s="16"/>
      <c r="WB9" s="16"/>
      <c r="WC9" s="16"/>
      <c r="WD9" s="16"/>
      <c r="WE9" s="16"/>
      <c r="WF9" s="16"/>
      <c r="WG9" s="16"/>
      <c r="WH9" s="16"/>
      <c r="WI9" s="16"/>
      <c r="WJ9" s="16"/>
      <c r="WK9" s="16"/>
      <c r="WL9" s="16"/>
      <c r="WM9" s="16"/>
      <c r="WN9" s="16"/>
      <c r="WO9" s="16"/>
      <c r="WP9" s="16"/>
      <c r="WQ9" s="16"/>
      <c r="WR9" s="16"/>
      <c r="WS9" s="16"/>
      <c r="WT9" s="16"/>
      <c r="WU9" s="16"/>
      <c r="WV9" s="16"/>
      <c r="WW9" s="16"/>
      <c r="WX9" s="16"/>
      <c r="WY9" s="16"/>
      <c r="WZ9" s="16"/>
      <c r="XA9" s="16"/>
      <c r="XB9" s="16"/>
      <c r="XC9" s="16"/>
      <c r="XD9" s="16"/>
      <c r="XE9" s="16"/>
      <c r="XF9" s="16"/>
      <c r="XG9" s="16"/>
      <c r="XH9" s="16"/>
      <c r="XI9" s="16"/>
      <c r="XJ9" s="16"/>
      <c r="XK9" s="16"/>
      <c r="XL9" s="16"/>
      <c r="XM9" s="16"/>
      <c r="XN9" s="16"/>
      <c r="XO9" s="16"/>
      <c r="XP9" s="16"/>
      <c r="XQ9" s="16"/>
      <c r="XR9" s="16"/>
      <c r="XS9" s="16"/>
      <c r="XT9" s="16"/>
      <c r="XU9" s="16"/>
      <c r="XV9" s="16"/>
      <c r="XW9" s="16"/>
      <c r="XX9" s="16"/>
      <c r="XY9" s="16"/>
      <c r="XZ9" s="16"/>
      <c r="YA9" s="16"/>
      <c r="YB9" s="16"/>
      <c r="YC9" s="16"/>
      <c r="YD9" s="16"/>
      <c r="YE9" s="16"/>
      <c r="YF9" s="16"/>
      <c r="YG9" s="16"/>
      <c r="YH9" s="16"/>
      <c r="YI9" s="16"/>
      <c r="YJ9" s="16"/>
      <c r="YK9" s="16"/>
      <c r="YL9" s="16"/>
      <c r="YM9" s="16"/>
      <c r="YN9" s="16"/>
      <c r="YO9" s="16"/>
      <c r="YP9" s="16"/>
      <c r="YQ9" s="16"/>
      <c r="YR9" s="16"/>
      <c r="YS9" s="16"/>
      <c r="YT9" s="16"/>
      <c r="YU9" s="16"/>
      <c r="YV9" s="16"/>
      <c r="YW9" s="16"/>
      <c r="YX9" s="16"/>
      <c r="YY9" s="16"/>
      <c r="YZ9" s="16"/>
      <c r="ZA9" s="16"/>
      <c r="ZB9" s="16"/>
      <c r="ZC9" s="16"/>
      <c r="ZD9" s="16"/>
      <c r="ZE9" s="16"/>
      <c r="ZF9" s="16"/>
      <c r="ZG9" s="16"/>
      <c r="ZH9" s="16"/>
      <c r="ZI9" s="16"/>
      <c r="ZJ9" s="16"/>
      <c r="ZK9" s="16"/>
      <c r="ZL9" s="16"/>
      <c r="ZM9" s="16"/>
      <c r="ZN9" s="16"/>
      <c r="ZO9" s="16"/>
      <c r="ZP9" s="16"/>
      <c r="ZQ9" s="16"/>
      <c r="ZR9" s="16"/>
      <c r="ZS9" s="16"/>
      <c r="ZT9" s="16"/>
      <c r="ZU9" s="16"/>
      <c r="ZV9" s="16"/>
      <c r="ZW9" s="16"/>
      <c r="ZX9" s="16"/>
      <c r="ZY9" s="16"/>
      <c r="ZZ9" s="16"/>
      <c r="AAA9" s="16"/>
      <c r="AAB9" s="16"/>
      <c r="AAC9" s="16"/>
      <c r="AAD9" s="16"/>
      <c r="AAE9" s="16"/>
      <c r="AAF9" s="16"/>
      <c r="AAG9" s="16"/>
      <c r="AAH9" s="16"/>
      <c r="AAI9" s="16"/>
      <c r="AAJ9" s="16"/>
      <c r="AAK9" s="16"/>
      <c r="AAL9" s="16"/>
      <c r="AAM9" s="16"/>
      <c r="AAN9" s="16"/>
      <c r="AAO9" s="16"/>
      <c r="AAP9" s="16"/>
      <c r="AAQ9" s="16"/>
      <c r="AAR9" s="16"/>
      <c r="AAS9" s="16"/>
      <c r="AAT9" s="16"/>
      <c r="AAU9" s="16"/>
      <c r="AAV9" s="16"/>
      <c r="AAW9" s="16"/>
      <c r="AAX9" s="16"/>
      <c r="AAY9" s="16"/>
      <c r="AAZ9" s="16"/>
      <c r="ABA9" s="16"/>
      <c r="ABB9" s="16"/>
      <c r="ABC9" s="16"/>
      <c r="ABD9" s="16"/>
      <c r="ABE9" s="16"/>
      <c r="ABF9" s="16"/>
      <c r="ABG9" s="16"/>
      <c r="ABH9" s="16"/>
      <c r="ABI9" s="16"/>
      <c r="ABJ9" s="16"/>
      <c r="ABK9" s="16"/>
      <c r="ABL9" s="16"/>
      <c r="ABM9" s="16"/>
      <c r="ABN9" s="16"/>
      <c r="ABO9" s="16"/>
      <c r="ABP9" s="16"/>
      <c r="ABQ9" s="16"/>
      <c r="ABR9" s="16"/>
      <c r="ABS9" s="16"/>
      <c r="ABT9" s="16"/>
      <c r="ABU9" s="16"/>
      <c r="ABV9" s="16"/>
      <c r="ABW9" s="16"/>
      <c r="ABX9" s="16"/>
      <c r="ABY9" s="16"/>
      <c r="ABZ9" s="16"/>
      <c r="ACA9" s="16"/>
      <c r="ACB9" s="16"/>
      <c r="ACC9" s="16"/>
      <c r="ACD9" s="16"/>
      <c r="ACE9" s="16"/>
      <c r="ACF9" s="16"/>
      <c r="ACG9" s="16"/>
      <c r="ACH9" s="16"/>
      <c r="ACI9" s="16"/>
      <c r="ACJ9" s="16"/>
      <c r="ACK9" s="16"/>
      <c r="ACL9" s="16"/>
      <c r="ACM9" s="16"/>
      <c r="ACN9" s="16"/>
      <c r="ACO9" s="16"/>
      <c r="ACP9" s="16"/>
      <c r="ACQ9" s="16"/>
      <c r="ACR9" s="16"/>
      <c r="ACS9" s="16"/>
      <c r="ACT9" s="16"/>
      <c r="ACU9" s="16"/>
      <c r="ACV9" s="16"/>
      <c r="ACW9" s="16"/>
      <c r="ACX9" s="16"/>
      <c r="ACY9" s="16"/>
      <c r="ACZ9" s="16"/>
      <c r="ADA9" s="16"/>
      <c r="ADB9" s="16"/>
      <c r="ADC9" s="16"/>
      <c r="ADD9" s="16"/>
      <c r="ADE9" s="16"/>
      <c r="ADF9" s="16"/>
      <c r="ADG9" s="16"/>
      <c r="ADH9" s="16"/>
      <c r="ADI9" s="16"/>
      <c r="ADJ9" s="16"/>
      <c r="ADK9" s="16"/>
      <c r="ADL9" s="16"/>
      <c r="ADM9" s="16"/>
      <c r="ADN9" s="16"/>
      <c r="ADO9" s="16"/>
      <c r="ADP9" s="16"/>
      <c r="ADQ9" s="16"/>
      <c r="ADR9" s="16"/>
      <c r="ADS9" s="16"/>
      <c r="ADT9" s="16"/>
      <c r="ADU9" s="16"/>
      <c r="ADV9" s="16"/>
      <c r="ADW9" s="16"/>
      <c r="ADX9" s="16"/>
      <c r="ADY9" s="16"/>
      <c r="ADZ9" s="16"/>
      <c r="AEA9" s="16"/>
      <c r="AEB9" s="16"/>
      <c r="AEC9" s="16"/>
      <c r="AED9" s="16"/>
      <c r="AEE9" s="16"/>
      <c r="AEF9" s="16"/>
      <c r="AEG9" s="16"/>
      <c r="AEH9" s="16"/>
      <c r="AEI9" s="16"/>
      <c r="AEJ9" s="16"/>
      <c r="AEK9" s="16"/>
      <c r="AEL9" s="16"/>
      <c r="AEM9" s="16"/>
      <c r="AEN9" s="16"/>
      <c r="AEO9" s="16"/>
      <c r="AEP9" s="16"/>
      <c r="AEQ9" s="16"/>
      <c r="AER9" s="16"/>
      <c r="AES9" s="16"/>
      <c r="AET9" s="16"/>
      <c r="AEU9" s="16"/>
      <c r="AEV9" s="16"/>
      <c r="AEW9" s="16"/>
      <c r="AEX9" s="16"/>
      <c r="AEY9" s="16"/>
      <c r="AEZ9" s="16"/>
      <c r="AFA9" s="16"/>
      <c r="AFB9" s="16"/>
      <c r="AFC9" s="16"/>
      <c r="AFD9" s="16"/>
      <c r="AFE9" s="16"/>
      <c r="AFF9" s="16"/>
      <c r="AFG9" s="16"/>
      <c r="AFH9" s="16"/>
      <c r="AFI9" s="16"/>
      <c r="AFJ9" s="16"/>
      <c r="AFK9" s="16"/>
      <c r="AFL9" s="16"/>
      <c r="AFM9" s="16"/>
      <c r="AFN9" s="16"/>
      <c r="AFO9" s="16"/>
      <c r="AFP9" s="16"/>
      <c r="AFQ9" s="16"/>
      <c r="AFR9" s="16"/>
      <c r="AFS9" s="16"/>
      <c r="AFT9" s="16"/>
      <c r="AFU9" s="16"/>
      <c r="AFV9" s="16"/>
      <c r="AFW9" s="16"/>
      <c r="AFX9" s="16"/>
      <c r="AFY9" s="16"/>
      <c r="AFZ9" s="16"/>
      <c r="AGA9" s="16"/>
      <c r="AGB9" s="16"/>
      <c r="AGC9" s="16"/>
      <c r="AGD9" s="16"/>
      <c r="AGE9" s="16"/>
      <c r="AGF9" s="16"/>
      <c r="AGG9" s="16"/>
      <c r="AGH9" s="16"/>
      <c r="AGI9" s="16"/>
      <c r="AGJ9" s="16"/>
      <c r="AGK9" s="16"/>
      <c r="AGL9" s="16"/>
      <c r="AGM9" s="16"/>
      <c r="AGN9" s="16"/>
      <c r="AGO9" s="16"/>
      <c r="AGP9" s="16"/>
      <c r="AGQ9" s="16"/>
      <c r="AGR9" s="16"/>
      <c r="AGS9" s="16"/>
      <c r="AGT9" s="16"/>
      <c r="AGU9" s="16"/>
      <c r="AGV9" s="16"/>
      <c r="AGW9" s="16"/>
      <c r="AGX9" s="16"/>
      <c r="AGY9" s="16"/>
      <c r="AGZ9" s="16"/>
      <c r="AHA9" s="16"/>
      <c r="AHB9" s="16"/>
      <c r="AHC9" s="16"/>
      <c r="AHD9" s="16"/>
      <c r="AHE9" s="16"/>
      <c r="AHF9" s="16"/>
      <c r="AHG9" s="16"/>
      <c r="AHH9" s="16"/>
      <c r="AHI9" s="16"/>
      <c r="AHJ9" s="16"/>
      <c r="AHK9" s="16"/>
      <c r="AHL9" s="16"/>
      <c r="AHM9" s="16"/>
      <c r="AHN9" s="16"/>
      <c r="AHO9" s="16"/>
      <c r="AHP9" s="16"/>
      <c r="AHQ9" s="16"/>
      <c r="AHR9" s="16"/>
      <c r="AHS9" s="16"/>
      <c r="AHT9" s="16"/>
      <c r="AHU9" s="16"/>
      <c r="AHV9" s="16"/>
      <c r="AHW9" s="16"/>
      <c r="AHX9" s="16"/>
      <c r="AHY9" s="16"/>
      <c r="AHZ9" s="16"/>
      <c r="AIA9" s="16"/>
      <c r="AIB9" s="16"/>
      <c r="AIC9" s="16"/>
      <c r="AID9" s="16"/>
      <c r="AIE9" s="16"/>
      <c r="AIF9" s="16"/>
      <c r="AIG9" s="16"/>
      <c r="AIH9" s="16"/>
      <c r="AII9" s="16"/>
      <c r="AIJ9" s="16"/>
      <c r="AIK9" s="16"/>
      <c r="AIL9" s="16"/>
      <c r="AIM9" s="16"/>
      <c r="AIN9" s="16"/>
      <c r="AIO9" s="16"/>
      <c r="AIP9" s="16"/>
      <c r="AIQ9" s="16"/>
      <c r="AIR9" s="16"/>
      <c r="AIS9" s="16"/>
      <c r="AIT9" s="16"/>
      <c r="AIU9" s="16"/>
      <c r="AIV9" s="16"/>
      <c r="AIW9" s="16"/>
      <c r="AIX9" s="16"/>
      <c r="AIY9" s="16"/>
      <c r="AIZ9" s="16"/>
      <c r="AJA9" s="16"/>
      <c r="AJB9" s="16"/>
      <c r="AJC9" s="16"/>
      <c r="AJD9" s="16"/>
      <c r="AJE9" s="16"/>
      <c r="AJF9" s="16"/>
      <c r="AJG9" s="16"/>
      <c r="AJH9" s="16"/>
      <c r="AJI9" s="16"/>
      <c r="AJJ9" s="16"/>
      <c r="AJK9" s="16"/>
      <c r="AJL9" s="16"/>
      <c r="AJM9" s="16"/>
      <c r="AJN9" s="16"/>
      <c r="AJO9" s="16"/>
      <c r="AJP9" s="16"/>
      <c r="AJQ9" s="16"/>
      <c r="AJR9" s="16"/>
      <c r="AJS9" s="16"/>
      <c r="AJT9" s="16"/>
      <c r="AJU9" s="16"/>
      <c r="AJV9" s="16"/>
      <c r="AJW9" s="16"/>
      <c r="AJX9" s="16"/>
      <c r="AJY9" s="16"/>
      <c r="AJZ9" s="16"/>
      <c r="AKA9" s="16"/>
      <c r="AKB9" s="16"/>
      <c r="AKC9" s="16"/>
      <c r="AKD9" s="16"/>
      <c r="AKE9" s="16"/>
      <c r="AKF9" s="16"/>
      <c r="AKG9" s="16"/>
      <c r="AKH9" s="16"/>
      <c r="AKI9" s="16"/>
      <c r="AKJ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row>
    <row r="10" spans="1:1059" ht="19" x14ac:dyDescent="0.25">
      <c r="A10" s="243" t="s">
        <v>575</v>
      </c>
      <c r="B10" s="244">
        <v>4</v>
      </c>
      <c r="C10" s="241">
        <v>7</v>
      </c>
      <c r="D10" s="244">
        <v>73</v>
      </c>
      <c r="E10" s="241">
        <v>78</v>
      </c>
      <c r="F10" s="244">
        <v>8</v>
      </c>
      <c r="G10" s="244">
        <v>1</v>
      </c>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16"/>
      <c r="HQ10" s="16"/>
      <c r="HR10" s="16"/>
      <c r="HS10" s="16"/>
      <c r="HT10" s="16"/>
      <c r="HU10" s="16"/>
      <c r="HV10" s="16"/>
      <c r="HW10" s="16"/>
      <c r="HX10" s="16"/>
      <c r="HY10" s="16"/>
      <c r="HZ10" s="16"/>
      <c r="IA10" s="16"/>
      <c r="IB10" s="16"/>
      <c r="IC10" s="16"/>
      <c r="ID10" s="16"/>
      <c r="IE10" s="16"/>
      <c r="IF10" s="16"/>
      <c r="IG10" s="16"/>
      <c r="IH10" s="16"/>
      <c r="II10" s="16"/>
      <c r="IJ10" s="16"/>
      <c r="IK10" s="16"/>
      <c r="IL10" s="16"/>
      <c r="IM10" s="16"/>
      <c r="IN10" s="16"/>
      <c r="IO10" s="16"/>
      <c r="IP10" s="16"/>
      <c r="IQ10" s="16"/>
      <c r="IR10" s="16"/>
      <c r="IS10" s="16"/>
      <c r="IT10" s="16"/>
      <c r="IU10" s="16"/>
      <c r="IV10" s="16"/>
      <c r="IW10" s="16"/>
      <c r="IX10" s="16"/>
      <c r="IY10" s="16"/>
      <c r="IZ10" s="16"/>
      <c r="JA10" s="16"/>
      <c r="JB10" s="16"/>
      <c r="JC10" s="16"/>
      <c r="JD10" s="16"/>
      <c r="JE10" s="16"/>
      <c r="JF10" s="16"/>
      <c r="JG10" s="16"/>
      <c r="JH10" s="16"/>
      <c r="JI10" s="16"/>
      <c r="JJ10" s="16"/>
      <c r="JK10" s="16"/>
      <c r="JL10" s="16"/>
      <c r="JM10" s="16"/>
      <c r="JN10" s="16"/>
      <c r="JO10" s="16"/>
      <c r="JP10" s="16"/>
      <c r="JQ10" s="16"/>
      <c r="JR10" s="16"/>
      <c r="JS10" s="16"/>
      <c r="JT10" s="16"/>
      <c r="JU10" s="16"/>
      <c r="JV10" s="16"/>
      <c r="JW10" s="16"/>
      <c r="JX10" s="16"/>
      <c r="JY10" s="16"/>
      <c r="JZ10" s="16"/>
      <c r="KA10" s="16"/>
      <c r="KB10" s="16"/>
      <c r="KC10" s="16"/>
      <c r="KD10" s="16"/>
      <c r="KE10" s="16"/>
      <c r="KF10" s="16"/>
      <c r="KG10" s="16"/>
      <c r="KH10" s="16"/>
      <c r="KI10" s="16"/>
      <c r="KJ10" s="16"/>
      <c r="KK10" s="16"/>
      <c r="KL10" s="16"/>
      <c r="KM10" s="16"/>
      <c r="KN10" s="16"/>
      <c r="KO10" s="16"/>
      <c r="KP10" s="16"/>
      <c r="KQ10" s="16"/>
      <c r="KR10" s="16"/>
      <c r="KS10" s="16"/>
      <c r="KT10" s="16"/>
      <c r="KU10" s="16"/>
      <c r="KV10" s="16"/>
      <c r="KW10" s="16"/>
      <c r="KX10" s="16"/>
      <c r="KY10" s="16"/>
      <c r="KZ10" s="16"/>
      <c r="LA10" s="16"/>
      <c r="LB10" s="16"/>
      <c r="LC10" s="16"/>
      <c r="LD10" s="16"/>
      <c r="LE10" s="16"/>
      <c r="LF10" s="16"/>
      <c r="LG10" s="16"/>
      <c r="LH10" s="16"/>
      <c r="LI10" s="16"/>
      <c r="LJ10" s="16"/>
      <c r="LK10" s="16"/>
      <c r="LL10" s="16"/>
      <c r="LM10" s="16"/>
      <c r="LN10" s="16"/>
      <c r="LO10" s="16"/>
      <c r="LP10" s="16"/>
      <c r="LQ10" s="16"/>
      <c r="LR10" s="16"/>
      <c r="LS10" s="16"/>
      <c r="LT10" s="16"/>
      <c r="LU10" s="16"/>
      <c r="LV10" s="16"/>
      <c r="LW10" s="16"/>
      <c r="LX10" s="16"/>
      <c r="LY10" s="16"/>
      <c r="LZ10" s="16"/>
      <c r="MA10" s="16"/>
      <c r="MB10" s="16"/>
      <c r="MC10" s="16"/>
      <c r="MD10" s="16"/>
      <c r="ME10" s="16"/>
      <c r="MF10" s="16"/>
      <c r="MG10" s="16"/>
      <c r="MH10" s="16"/>
      <c r="MI10" s="16"/>
      <c r="MJ10" s="16"/>
      <c r="MK10" s="16"/>
      <c r="ML10" s="16"/>
      <c r="MM10" s="16"/>
      <c r="MN10" s="16"/>
      <c r="MO10" s="16"/>
      <c r="MP10" s="16"/>
      <c r="MQ10" s="16"/>
      <c r="MR10" s="16"/>
      <c r="MS10" s="16"/>
      <c r="MT10" s="16"/>
      <c r="MU10" s="16"/>
      <c r="MV10" s="16"/>
      <c r="MW10" s="16"/>
      <c r="MX10" s="16"/>
      <c r="MY10" s="16"/>
      <c r="MZ10" s="16"/>
      <c r="NA10" s="16"/>
      <c r="NB10" s="16"/>
      <c r="NC10" s="16"/>
      <c r="ND10" s="16"/>
      <c r="NE10" s="16"/>
      <c r="NF10" s="16"/>
      <c r="NG10" s="16"/>
      <c r="NH10" s="16"/>
      <c r="NI10" s="16"/>
      <c r="NJ10" s="16"/>
      <c r="NK10" s="16"/>
      <c r="NL10" s="16"/>
      <c r="NM10" s="16"/>
      <c r="NN10" s="16"/>
      <c r="NO10" s="16"/>
      <c r="NP10" s="16"/>
      <c r="NQ10" s="16"/>
      <c r="NR10" s="16"/>
      <c r="NS10" s="16"/>
      <c r="NT10" s="16"/>
      <c r="NU10" s="16"/>
      <c r="NV10" s="16"/>
      <c r="NW10" s="16"/>
      <c r="NX10" s="16"/>
      <c r="NY10" s="16"/>
      <c r="NZ10" s="16"/>
      <c r="OA10" s="16"/>
      <c r="OB10" s="16"/>
      <c r="OC10" s="16"/>
      <c r="OD10" s="16"/>
      <c r="OE10" s="16"/>
      <c r="OF10" s="16"/>
      <c r="OG10" s="16"/>
      <c r="OH10" s="16"/>
      <c r="OI10" s="16"/>
      <c r="OJ10" s="16"/>
      <c r="OK10" s="16"/>
      <c r="OL10" s="16"/>
      <c r="OM10" s="16"/>
      <c r="ON10" s="16"/>
      <c r="OO10" s="16"/>
      <c r="OP10" s="16"/>
      <c r="OQ10" s="16"/>
      <c r="OR10" s="16"/>
      <c r="OS10" s="16"/>
      <c r="OT10" s="16"/>
      <c r="OU10" s="16"/>
      <c r="OV10" s="16"/>
      <c r="OW10" s="16"/>
      <c r="OX10" s="16"/>
      <c r="OY10" s="16"/>
      <c r="OZ10" s="16"/>
      <c r="PA10" s="16"/>
      <c r="PB10" s="16"/>
      <c r="PC10" s="16"/>
      <c r="PD10" s="16"/>
      <c r="PE10" s="16"/>
      <c r="PF10" s="16"/>
      <c r="PG10" s="16"/>
      <c r="PH10" s="16"/>
      <c r="PI10" s="16"/>
      <c r="PJ10" s="16"/>
      <c r="PK10" s="16"/>
      <c r="PL10" s="16"/>
      <c r="PM10" s="16"/>
      <c r="PN10" s="16"/>
      <c r="PO10" s="16"/>
      <c r="PP10" s="16"/>
      <c r="PQ10" s="16"/>
      <c r="PR10" s="16"/>
      <c r="PS10" s="16"/>
      <c r="PT10" s="16"/>
      <c r="PU10" s="16"/>
      <c r="PV10" s="16"/>
      <c r="PW10" s="16"/>
      <c r="PX10" s="16"/>
      <c r="PY10" s="16"/>
      <c r="PZ10" s="16"/>
      <c r="QA10" s="16"/>
      <c r="QB10" s="16"/>
      <c r="QC10" s="16"/>
      <c r="QD10" s="16"/>
      <c r="QE10" s="16"/>
      <c r="QF10" s="16"/>
      <c r="QG10" s="16"/>
      <c r="QH10" s="16"/>
      <c r="QI10" s="16"/>
      <c r="QJ10" s="16"/>
      <c r="QK10" s="16"/>
      <c r="QL10" s="16"/>
      <c r="QM10" s="16"/>
      <c r="QN10" s="16"/>
      <c r="QO10" s="16"/>
      <c r="QP10" s="16"/>
      <c r="QQ10" s="16"/>
      <c r="QR10" s="16"/>
      <c r="QS10" s="16"/>
      <c r="QT10" s="16"/>
      <c r="QU10" s="16"/>
      <c r="QV10" s="16"/>
      <c r="QW10" s="16"/>
      <c r="QX10" s="16"/>
      <c r="QY10" s="16"/>
      <c r="QZ10" s="16"/>
      <c r="RA10" s="16"/>
      <c r="RB10" s="16"/>
      <c r="RC10" s="16"/>
      <c r="RD10" s="16"/>
      <c r="RE10" s="16"/>
      <c r="RF10" s="16"/>
      <c r="RG10" s="16"/>
      <c r="RH10" s="16"/>
      <c r="RI10" s="16"/>
      <c r="RJ10" s="16"/>
      <c r="RK10" s="16"/>
      <c r="RL10" s="16"/>
      <c r="RM10" s="16"/>
      <c r="RN10" s="16"/>
      <c r="RO10" s="16"/>
      <c r="RP10" s="16"/>
      <c r="RQ10" s="16"/>
      <c r="RR10" s="16"/>
      <c r="RS10" s="16"/>
      <c r="RT10" s="16"/>
      <c r="RU10" s="16"/>
      <c r="RV10" s="16"/>
      <c r="RW10" s="16"/>
      <c r="RX10" s="16"/>
      <c r="RY10" s="16"/>
      <c r="RZ10" s="16"/>
      <c r="SA10" s="16"/>
      <c r="SB10" s="16"/>
      <c r="SC10" s="16"/>
      <c r="SD10" s="16"/>
      <c r="SE10" s="16"/>
      <c r="SF10" s="16"/>
      <c r="SG10" s="16"/>
      <c r="SH10" s="16"/>
      <c r="SI10" s="16"/>
      <c r="SJ10" s="16"/>
      <c r="SK10" s="16"/>
      <c r="SL10" s="16"/>
      <c r="SM10" s="16"/>
      <c r="SN10" s="16"/>
      <c r="SO10" s="16"/>
      <c r="SP10" s="16"/>
      <c r="SQ10" s="16"/>
      <c r="SR10" s="16"/>
      <c r="SS10" s="16"/>
      <c r="ST10" s="16"/>
      <c r="SU10" s="16"/>
      <c r="SV10" s="16"/>
      <c r="SW10" s="16"/>
      <c r="SX10" s="16"/>
      <c r="SY10" s="16"/>
      <c r="SZ10" s="16"/>
      <c r="TA10" s="16"/>
      <c r="TB10" s="16"/>
      <c r="TC10" s="16"/>
      <c r="TD10" s="16"/>
      <c r="TE10" s="16"/>
      <c r="TF10" s="16"/>
      <c r="TG10" s="16"/>
      <c r="TH10" s="16"/>
      <c r="TI10" s="16"/>
      <c r="TJ10" s="16"/>
      <c r="TK10" s="16"/>
      <c r="TL10" s="16"/>
      <c r="TM10" s="16"/>
      <c r="TN10" s="16"/>
      <c r="TO10" s="16"/>
      <c r="TP10" s="16"/>
      <c r="TQ10" s="16"/>
      <c r="TR10" s="16"/>
      <c r="TS10" s="16"/>
      <c r="TT10" s="16"/>
      <c r="TU10" s="16"/>
      <c r="TV10" s="16"/>
      <c r="TW10" s="16"/>
      <c r="TX10" s="16"/>
      <c r="TY10" s="16"/>
      <c r="TZ10" s="16"/>
      <c r="UA10" s="16"/>
      <c r="UB10" s="16"/>
      <c r="UC10" s="16"/>
      <c r="UD10" s="16"/>
      <c r="UE10" s="16"/>
      <c r="UF10" s="16"/>
      <c r="UG10" s="16"/>
      <c r="UH10" s="16"/>
      <c r="UI10" s="16"/>
      <c r="UJ10" s="16"/>
      <c r="UK10" s="16"/>
      <c r="UL10" s="16"/>
      <c r="UM10" s="16"/>
      <c r="UN10" s="16"/>
      <c r="UO10" s="16"/>
      <c r="UP10" s="16"/>
      <c r="UQ10" s="16"/>
      <c r="UR10" s="16"/>
      <c r="US10" s="16"/>
      <c r="UT10" s="16"/>
      <c r="UU10" s="16"/>
      <c r="UV10" s="16"/>
      <c r="UW10" s="16"/>
      <c r="UX10" s="16"/>
      <c r="UY10" s="16"/>
      <c r="UZ10" s="16"/>
      <c r="VA10" s="16"/>
      <c r="VB10" s="16"/>
      <c r="VC10" s="16"/>
      <c r="VD10" s="16"/>
      <c r="VE10" s="16"/>
      <c r="VF10" s="16"/>
      <c r="VG10" s="16"/>
      <c r="VH10" s="16"/>
      <c r="VI10" s="16"/>
      <c r="VJ10" s="16"/>
      <c r="VK10" s="16"/>
      <c r="VL10" s="16"/>
      <c r="VM10" s="16"/>
      <c r="VN10" s="16"/>
      <c r="VO10" s="16"/>
      <c r="VP10" s="16"/>
      <c r="VQ10" s="16"/>
      <c r="VR10" s="16"/>
      <c r="VS10" s="16"/>
      <c r="VT10" s="16"/>
      <c r="VU10" s="16"/>
      <c r="VV10" s="16"/>
      <c r="VW10" s="16"/>
      <c r="VX10" s="16"/>
      <c r="VY10" s="16"/>
      <c r="VZ10" s="16"/>
      <c r="WA10" s="16"/>
      <c r="WB10" s="16"/>
      <c r="WC10" s="16"/>
      <c r="WD10" s="16"/>
      <c r="WE10" s="16"/>
      <c r="WF10" s="16"/>
      <c r="WG10" s="16"/>
      <c r="WH10" s="16"/>
      <c r="WI10" s="16"/>
      <c r="WJ10" s="16"/>
      <c r="WK10" s="16"/>
      <c r="WL10" s="16"/>
      <c r="WM10" s="16"/>
      <c r="WN10" s="16"/>
      <c r="WO10" s="16"/>
      <c r="WP10" s="16"/>
      <c r="WQ10" s="16"/>
      <c r="WR10" s="16"/>
      <c r="WS10" s="16"/>
      <c r="WT10" s="16"/>
      <c r="WU10" s="16"/>
      <c r="WV10" s="16"/>
      <c r="WW10" s="16"/>
      <c r="WX10" s="16"/>
      <c r="WY10" s="16"/>
      <c r="WZ10" s="16"/>
      <c r="XA10" s="16"/>
      <c r="XB10" s="16"/>
      <c r="XC10" s="16"/>
      <c r="XD10" s="16"/>
      <c r="XE10" s="16"/>
      <c r="XF10" s="16"/>
      <c r="XG10" s="16"/>
      <c r="XH10" s="16"/>
      <c r="XI10" s="16"/>
      <c r="XJ10" s="16"/>
      <c r="XK10" s="16"/>
      <c r="XL10" s="16"/>
      <c r="XM10" s="16"/>
      <c r="XN10" s="16"/>
      <c r="XO10" s="16"/>
      <c r="XP10" s="16"/>
      <c r="XQ10" s="16"/>
      <c r="XR10" s="16"/>
      <c r="XS10" s="16"/>
      <c r="XT10" s="16"/>
      <c r="XU10" s="16"/>
      <c r="XV10" s="16"/>
      <c r="XW10" s="16"/>
      <c r="XX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YV10" s="16"/>
      <c r="YW10" s="16"/>
      <c r="YX10" s="16"/>
      <c r="YY10" s="16"/>
      <c r="YZ10" s="16"/>
      <c r="ZA10" s="16"/>
      <c r="ZB10" s="16"/>
      <c r="ZC10" s="16"/>
      <c r="ZD10" s="16"/>
      <c r="ZE10" s="16"/>
      <c r="ZF10" s="16"/>
      <c r="ZG10" s="16"/>
      <c r="ZH10" s="16"/>
      <c r="ZI10" s="16"/>
      <c r="ZJ10" s="16"/>
      <c r="ZK10" s="16"/>
      <c r="ZL10" s="16"/>
      <c r="ZM10" s="16"/>
      <c r="ZN10" s="16"/>
      <c r="ZO10" s="16"/>
      <c r="ZP10" s="16"/>
      <c r="ZQ10" s="16"/>
      <c r="ZR10" s="16"/>
      <c r="ZS10" s="16"/>
      <c r="ZT10" s="16"/>
      <c r="ZU10" s="16"/>
      <c r="ZV10" s="16"/>
      <c r="ZW10" s="16"/>
      <c r="ZX10" s="16"/>
      <c r="ZY10" s="16"/>
      <c r="ZZ10" s="16"/>
      <c r="AAA10" s="16"/>
      <c r="AAB10" s="16"/>
      <c r="AAC10" s="16"/>
      <c r="AAD10" s="16"/>
      <c r="AAE10" s="16"/>
      <c r="AAF10" s="16"/>
      <c r="AAG10" s="16"/>
      <c r="AAH10" s="16"/>
      <c r="AAI10" s="16"/>
      <c r="AAJ10" s="16"/>
      <c r="AAK10" s="16"/>
      <c r="AAL10" s="16"/>
      <c r="AAM10" s="16"/>
      <c r="AAN10" s="16"/>
      <c r="AAO10" s="16"/>
      <c r="AAP10" s="16"/>
      <c r="AAQ10" s="16"/>
      <c r="AAR10" s="16"/>
      <c r="AAS10" s="16"/>
      <c r="AAT10" s="16"/>
      <c r="AAU10" s="16"/>
      <c r="AAV10" s="16"/>
      <c r="AAW10" s="16"/>
      <c r="AAX10" s="16"/>
      <c r="AAY10" s="16"/>
      <c r="AAZ10" s="16"/>
      <c r="ABA10" s="16"/>
      <c r="ABB10" s="16"/>
      <c r="ABC10" s="16"/>
      <c r="ABD10" s="16"/>
      <c r="ABE10" s="16"/>
      <c r="ABF10" s="16"/>
      <c r="ABG10" s="16"/>
      <c r="ABH10" s="16"/>
      <c r="ABI10" s="16"/>
      <c r="ABJ10" s="16"/>
      <c r="ABK10" s="16"/>
      <c r="ABL10" s="16"/>
      <c r="ABM10" s="16"/>
      <c r="ABN10" s="16"/>
      <c r="ABO10" s="16"/>
      <c r="ABP10" s="16"/>
      <c r="ABQ10" s="16"/>
      <c r="ABR10" s="16"/>
      <c r="ABS10" s="16"/>
      <c r="ABT10" s="16"/>
      <c r="ABU10" s="16"/>
      <c r="ABV10" s="16"/>
      <c r="ABW10" s="16"/>
      <c r="ABX10" s="16"/>
      <c r="ABY10" s="16"/>
      <c r="ABZ10" s="16"/>
      <c r="ACA10" s="16"/>
      <c r="ACB10" s="16"/>
      <c r="ACC10" s="16"/>
      <c r="ACD10" s="16"/>
      <c r="ACE10" s="16"/>
      <c r="ACF10" s="16"/>
      <c r="ACG10" s="16"/>
      <c r="ACH10" s="16"/>
      <c r="ACI10" s="16"/>
      <c r="ACJ10" s="16"/>
      <c r="ACK10" s="16"/>
      <c r="ACL10" s="16"/>
      <c r="ACM10" s="16"/>
      <c r="ACN10" s="16"/>
      <c r="ACO10" s="16"/>
      <c r="ACP10" s="16"/>
      <c r="ACQ10" s="16"/>
      <c r="ACR10" s="16"/>
      <c r="ACS10" s="16"/>
      <c r="ACT10" s="16"/>
      <c r="ACU10" s="16"/>
      <c r="ACV10" s="16"/>
      <c r="ACW10" s="16"/>
      <c r="ACX10" s="16"/>
      <c r="ACY10" s="16"/>
      <c r="ACZ10" s="16"/>
      <c r="ADA10" s="16"/>
      <c r="ADB10" s="16"/>
      <c r="ADC10" s="16"/>
      <c r="ADD10" s="16"/>
      <c r="ADE10" s="16"/>
      <c r="ADF10" s="16"/>
      <c r="ADG10" s="16"/>
      <c r="ADH10" s="16"/>
      <c r="ADI10" s="16"/>
      <c r="ADJ10" s="16"/>
      <c r="ADK10" s="16"/>
      <c r="ADL10" s="16"/>
      <c r="ADM10" s="16"/>
      <c r="ADN10" s="16"/>
      <c r="ADO10" s="16"/>
      <c r="ADP10" s="16"/>
      <c r="ADQ10" s="16"/>
      <c r="ADR10" s="16"/>
      <c r="ADS10" s="16"/>
      <c r="ADT10" s="16"/>
      <c r="ADU10" s="16"/>
      <c r="ADV10" s="16"/>
      <c r="ADW10" s="16"/>
      <c r="ADX10" s="16"/>
      <c r="ADY10" s="16"/>
      <c r="ADZ10" s="16"/>
      <c r="AEA10" s="16"/>
      <c r="AEB10" s="16"/>
      <c r="AEC10" s="16"/>
      <c r="AED10" s="16"/>
      <c r="AEE10" s="16"/>
      <c r="AEF10" s="16"/>
      <c r="AEG10" s="16"/>
      <c r="AEH10" s="16"/>
      <c r="AEI10" s="16"/>
      <c r="AEJ10" s="16"/>
      <c r="AEK10" s="16"/>
      <c r="AEL10" s="16"/>
      <c r="AEM10" s="16"/>
      <c r="AEN10" s="16"/>
      <c r="AEO10" s="16"/>
      <c r="AEP10" s="16"/>
      <c r="AEQ10" s="16"/>
      <c r="AER10" s="16"/>
      <c r="AES10" s="16"/>
      <c r="AET10" s="16"/>
      <c r="AEU10" s="16"/>
      <c r="AEV10" s="16"/>
      <c r="AEW10" s="16"/>
      <c r="AEX10" s="16"/>
      <c r="AEY10" s="16"/>
      <c r="AEZ10" s="16"/>
      <c r="AFA10" s="16"/>
      <c r="AFB10" s="16"/>
      <c r="AFC10" s="16"/>
      <c r="AFD10" s="16"/>
      <c r="AFE10" s="16"/>
      <c r="AFF10" s="16"/>
      <c r="AFG10" s="16"/>
      <c r="AFH10" s="16"/>
      <c r="AFI10" s="16"/>
      <c r="AFJ10" s="16"/>
      <c r="AFK10" s="16"/>
      <c r="AFL10" s="16"/>
      <c r="AFM10" s="16"/>
      <c r="AFN10" s="16"/>
      <c r="AFO10" s="16"/>
      <c r="AFP10" s="16"/>
      <c r="AFQ10" s="16"/>
      <c r="AFR10" s="16"/>
      <c r="AFS10" s="16"/>
      <c r="AFT10" s="16"/>
      <c r="AFU10" s="16"/>
      <c r="AFV10" s="16"/>
      <c r="AFW10" s="16"/>
      <c r="AFX10" s="16"/>
      <c r="AFY10" s="16"/>
      <c r="AFZ10" s="16"/>
      <c r="AGA10" s="16"/>
      <c r="AGB10" s="16"/>
      <c r="AGC10" s="16"/>
      <c r="AGD10" s="16"/>
      <c r="AGE10" s="16"/>
      <c r="AGF10" s="16"/>
      <c r="AGG10" s="16"/>
      <c r="AGH10" s="16"/>
      <c r="AGI10" s="16"/>
      <c r="AGJ10" s="16"/>
      <c r="AGK10" s="16"/>
      <c r="AGL10" s="16"/>
      <c r="AGM10" s="16"/>
      <c r="AGN10" s="16"/>
      <c r="AGO10" s="16"/>
      <c r="AGP10" s="16"/>
      <c r="AGQ10" s="16"/>
      <c r="AGR10" s="16"/>
      <c r="AGS10" s="16"/>
      <c r="AGT10" s="16"/>
      <c r="AGU10" s="16"/>
      <c r="AGV10" s="16"/>
      <c r="AGW10" s="16"/>
      <c r="AGX10" s="16"/>
      <c r="AGY10" s="16"/>
      <c r="AGZ10" s="16"/>
      <c r="AHA10" s="16"/>
      <c r="AHB10" s="16"/>
      <c r="AHC10" s="16"/>
      <c r="AHD10" s="16"/>
      <c r="AHE10" s="16"/>
      <c r="AHF10" s="16"/>
      <c r="AHG10" s="16"/>
      <c r="AHH10" s="16"/>
      <c r="AHI10" s="16"/>
      <c r="AHJ10" s="16"/>
      <c r="AHK10" s="16"/>
      <c r="AHL10" s="16"/>
      <c r="AHM10" s="16"/>
      <c r="AHN10" s="16"/>
      <c r="AHO10" s="16"/>
      <c r="AHP10" s="16"/>
      <c r="AHQ10" s="16"/>
      <c r="AHR10" s="16"/>
      <c r="AHS10" s="16"/>
      <c r="AHT10" s="16"/>
      <c r="AHU10" s="16"/>
      <c r="AHV10" s="16"/>
      <c r="AHW10" s="16"/>
      <c r="AHX10" s="16"/>
      <c r="AHY10" s="16"/>
      <c r="AHZ10" s="16"/>
      <c r="AIA10" s="16"/>
      <c r="AIB10" s="16"/>
      <c r="AIC10" s="16"/>
      <c r="AID10" s="16"/>
      <c r="AIE10" s="16"/>
      <c r="AIF10" s="16"/>
      <c r="AIG10" s="16"/>
      <c r="AIH10" s="16"/>
      <c r="AII10" s="16"/>
      <c r="AIJ10" s="16"/>
      <c r="AIK10" s="16"/>
      <c r="AIL10" s="16"/>
      <c r="AIM10" s="16"/>
      <c r="AIN10" s="16"/>
      <c r="AIO10" s="16"/>
      <c r="AIP10" s="16"/>
      <c r="AIQ10" s="16"/>
      <c r="AIR10" s="16"/>
      <c r="AIS10" s="16"/>
      <c r="AIT10" s="16"/>
      <c r="AIU10" s="16"/>
      <c r="AIV10" s="16"/>
      <c r="AIW10" s="16"/>
      <c r="AIX10" s="16"/>
      <c r="AIY10" s="16"/>
      <c r="AIZ10" s="16"/>
      <c r="AJA10" s="16"/>
      <c r="AJB10" s="16"/>
      <c r="AJC10" s="16"/>
      <c r="AJD10" s="16"/>
      <c r="AJE10" s="16"/>
      <c r="AJF10" s="16"/>
      <c r="AJG10" s="16"/>
      <c r="AJH10" s="16"/>
      <c r="AJI10" s="16"/>
      <c r="AJJ10" s="16"/>
      <c r="AJK10" s="16"/>
      <c r="AJL10" s="16"/>
      <c r="AJM10" s="16"/>
      <c r="AJN10" s="16"/>
      <c r="AJO10" s="16"/>
      <c r="AJP10" s="16"/>
      <c r="AJQ10" s="16"/>
      <c r="AJR10" s="16"/>
      <c r="AJS10" s="16"/>
      <c r="AJT10" s="16"/>
      <c r="AJU10" s="16"/>
      <c r="AJV10" s="16"/>
      <c r="AJW10" s="16"/>
      <c r="AJX10" s="16"/>
      <c r="AJY10" s="16"/>
      <c r="AJZ10" s="16"/>
      <c r="AKA10" s="16"/>
      <c r="AKB10" s="16"/>
      <c r="AKC10" s="16"/>
      <c r="AKD10" s="16"/>
      <c r="AKE10" s="16"/>
      <c r="AKF10" s="16"/>
      <c r="AKG10" s="16"/>
      <c r="AKH10" s="16"/>
      <c r="AKI10" s="16"/>
      <c r="AKJ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row>
    <row r="11" spans="1:1059" ht="19" x14ac:dyDescent="0.25">
      <c r="A11" s="243" t="s">
        <v>261</v>
      </c>
      <c r="B11" s="244">
        <v>16</v>
      </c>
      <c r="C11" s="241"/>
      <c r="D11" s="244">
        <v>32</v>
      </c>
      <c r="E11" s="241">
        <v>20</v>
      </c>
      <c r="F11" s="252"/>
      <c r="G11" s="244">
        <v>13</v>
      </c>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c r="GD11" s="16"/>
      <c r="GE11" s="16"/>
      <c r="GF11" s="16"/>
      <c r="GG11" s="16"/>
      <c r="GH11" s="16"/>
      <c r="GI11" s="16"/>
      <c r="GJ11" s="16"/>
      <c r="GK11" s="16"/>
      <c r="GL11" s="16"/>
      <c r="GM11" s="16"/>
      <c r="GN11" s="16"/>
      <c r="GO11" s="16"/>
      <c r="GP11" s="16"/>
      <c r="GQ11" s="16"/>
      <c r="GR11" s="16"/>
      <c r="GS11" s="16"/>
      <c r="GT11" s="16"/>
      <c r="GU11" s="16"/>
      <c r="GV11" s="16"/>
      <c r="GW11" s="16"/>
      <c r="GX11" s="16"/>
      <c r="GY11" s="16"/>
      <c r="GZ11" s="16"/>
      <c r="HA11" s="16"/>
      <c r="HB11" s="16"/>
      <c r="HC11" s="16"/>
      <c r="HD11" s="16"/>
      <c r="HE11" s="16"/>
      <c r="HF11" s="16"/>
      <c r="HG11" s="16"/>
      <c r="HH11" s="16"/>
      <c r="HI11" s="16"/>
      <c r="HJ11" s="16"/>
      <c r="HK11" s="16"/>
      <c r="HL11" s="16"/>
      <c r="HM11" s="16"/>
      <c r="HN11" s="16"/>
      <c r="HO11" s="16"/>
      <c r="HP11" s="16"/>
      <c r="HQ11" s="16"/>
      <c r="HR11" s="16"/>
      <c r="HS11" s="16"/>
      <c r="HT11" s="16"/>
      <c r="HU11" s="16"/>
      <c r="HV11" s="16"/>
      <c r="HW11" s="16"/>
      <c r="HX11" s="16"/>
      <c r="HY11" s="16"/>
      <c r="HZ11" s="16"/>
      <c r="IA11" s="16"/>
      <c r="IB11" s="16"/>
      <c r="IC11" s="16"/>
      <c r="ID11" s="16"/>
      <c r="IE11" s="16"/>
      <c r="IF11" s="16"/>
      <c r="IG11" s="16"/>
      <c r="IH11" s="16"/>
      <c r="II11" s="16"/>
      <c r="IJ11" s="16"/>
      <c r="IK11" s="16"/>
      <c r="IL11" s="16"/>
      <c r="IM11" s="16"/>
      <c r="IN11" s="16"/>
      <c r="IO11" s="16"/>
      <c r="IP11" s="16"/>
      <c r="IQ11" s="16"/>
      <c r="IR11" s="16"/>
      <c r="IS11" s="16"/>
      <c r="IT11" s="16"/>
      <c r="IU11" s="16"/>
      <c r="IV11" s="16"/>
      <c r="IW11" s="16"/>
      <c r="IX11" s="16"/>
      <c r="IY11" s="16"/>
      <c r="IZ11" s="16"/>
      <c r="JA11" s="16"/>
      <c r="JB11" s="16"/>
      <c r="JC11" s="16"/>
      <c r="JD11" s="16"/>
      <c r="JE11" s="16"/>
      <c r="JF11" s="16"/>
      <c r="JG11" s="16"/>
      <c r="JH11" s="16"/>
      <c r="JI11" s="16"/>
      <c r="JJ11" s="16"/>
      <c r="JK11" s="16"/>
      <c r="JL11" s="16"/>
      <c r="JM11" s="16"/>
      <c r="JN11" s="16"/>
      <c r="JO11" s="16"/>
      <c r="JP11" s="16"/>
      <c r="JQ11" s="16"/>
      <c r="JR11" s="16"/>
      <c r="JS11" s="16"/>
      <c r="JT11" s="16"/>
      <c r="JU11" s="16"/>
      <c r="JV11" s="16"/>
      <c r="JW11" s="16"/>
      <c r="JX11" s="16"/>
      <c r="JY11" s="16"/>
      <c r="JZ11" s="16"/>
      <c r="KA11" s="16"/>
      <c r="KB11" s="16"/>
      <c r="KC11" s="16"/>
      <c r="KD11" s="16"/>
      <c r="KE11" s="16"/>
      <c r="KF11" s="16"/>
      <c r="KG11" s="16"/>
      <c r="KH11" s="16"/>
      <c r="KI11" s="16"/>
      <c r="KJ11" s="16"/>
      <c r="KK11" s="16"/>
      <c r="KL11" s="16"/>
      <c r="KM11" s="16"/>
      <c r="KN11" s="16"/>
      <c r="KO11" s="16"/>
      <c r="KP11" s="16"/>
      <c r="KQ11" s="16"/>
      <c r="KR11" s="16"/>
      <c r="KS11" s="16"/>
      <c r="KT11" s="16"/>
      <c r="KU11" s="16"/>
      <c r="KV11" s="16"/>
      <c r="KW11" s="16"/>
      <c r="KX11" s="16"/>
      <c r="KY11" s="16"/>
      <c r="KZ11" s="16"/>
      <c r="LA11" s="16"/>
      <c r="LB11" s="16"/>
      <c r="LC11" s="16"/>
      <c r="LD11" s="16"/>
      <c r="LE11" s="16"/>
      <c r="LF11" s="16"/>
      <c r="LG11" s="16"/>
      <c r="LH11" s="16"/>
      <c r="LI11" s="16"/>
      <c r="LJ11" s="16"/>
      <c r="LK11" s="16"/>
      <c r="LL11" s="16"/>
      <c r="LM11" s="16"/>
      <c r="LN11" s="16"/>
      <c r="LO11" s="16"/>
      <c r="LP11" s="16"/>
      <c r="LQ11" s="16"/>
      <c r="LR11" s="16"/>
      <c r="LS11" s="16"/>
      <c r="LT11" s="16"/>
      <c r="LU11" s="16"/>
      <c r="LV11" s="16"/>
      <c r="LW11" s="16"/>
      <c r="LX11" s="16"/>
      <c r="LY11" s="16"/>
      <c r="LZ11" s="16"/>
      <c r="MA11" s="16"/>
      <c r="MB11" s="16"/>
      <c r="MC11" s="16"/>
      <c r="MD11" s="16"/>
      <c r="ME11" s="16"/>
      <c r="MF11" s="16"/>
      <c r="MG11" s="16"/>
      <c r="MH11" s="16"/>
      <c r="MI11" s="16"/>
      <c r="MJ11" s="16"/>
      <c r="MK11" s="16"/>
      <c r="ML11" s="16"/>
      <c r="MM11" s="16"/>
      <c r="MN11" s="16"/>
      <c r="MO11" s="16"/>
      <c r="MP11" s="16"/>
      <c r="MQ11" s="16"/>
      <c r="MR11" s="16"/>
      <c r="MS11" s="16"/>
      <c r="MT11" s="16"/>
      <c r="MU11" s="16"/>
      <c r="MV11" s="16"/>
      <c r="MW11" s="16"/>
      <c r="MX11" s="16"/>
      <c r="MY11" s="16"/>
      <c r="MZ11" s="16"/>
      <c r="NA11" s="16"/>
      <c r="NB11" s="16"/>
      <c r="NC11" s="16"/>
      <c r="ND11" s="16"/>
      <c r="NE11" s="16"/>
      <c r="NF11" s="16"/>
      <c r="NG11" s="16"/>
      <c r="NH11" s="16"/>
      <c r="NI11" s="16"/>
      <c r="NJ11" s="16"/>
      <c r="NK11" s="16"/>
      <c r="NL11" s="16"/>
      <c r="NM11" s="16"/>
      <c r="NN11" s="16"/>
      <c r="NO11" s="16"/>
      <c r="NP11" s="16"/>
      <c r="NQ11" s="16"/>
      <c r="NR11" s="16"/>
      <c r="NS11" s="16"/>
      <c r="NT11" s="16"/>
      <c r="NU11" s="16"/>
      <c r="NV11" s="16"/>
      <c r="NW11" s="16"/>
      <c r="NX11" s="16"/>
      <c r="NY11" s="16"/>
      <c r="NZ11" s="16"/>
      <c r="OA11" s="16"/>
      <c r="OB11" s="16"/>
      <c r="OC11" s="16"/>
      <c r="OD11" s="16"/>
      <c r="OE11" s="16"/>
      <c r="OF11" s="16"/>
      <c r="OG11" s="16"/>
      <c r="OH11" s="16"/>
      <c r="OI11" s="16"/>
      <c r="OJ11" s="16"/>
      <c r="OK11" s="16"/>
      <c r="OL11" s="16"/>
      <c r="OM11" s="16"/>
      <c r="ON11" s="16"/>
      <c r="OO11" s="16"/>
      <c r="OP11" s="16"/>
      <c r="OQ11" s="16"/>
      <c r="OR11" s="16"/>
      <c r="OS11" s="16"/>
      <c r="OT11" s="16"/>
      <c r="OU11" s="16"/>
      <c r="OV11" s="16"/>
      <c r="OW11" s="16"/>
      <c r="OX11" s="16"/>
      <c r="OY11" s="16"/>
      <c r="OZ11" s="16"/>
      <c r="PA11" s="16"/>
      <c r="PB11" s="16"/>
      <c r="PC11" s="16"/>
      <c r="PD11" s="16"/>
      <c r="PE11" s="16"/>
      <c r="PF11" s="16"/>
      <c r="PG11" s="16"/>
      <c r="PH11" s="16"/>
      <c r="PI11" s="16"/>
      <c r="PJ11" s="16"/>
      <c r="PK11" s="16"/>
      <c r="PL11" s="16"/>
      <c r="PM11" s="16"/>
      <c r="PN11" s="16"/>
      <c r="PO11" s="16"/>
      <c r="PP11" s="16"/>
      <c r="PQ11" s="16"/>
      <c r="PR11" s="16"/>
      <c r="PS11" s="16"/>
      <c r="PT11" s="16"/>
      <c r="PU11" s="16"/>
      <c r="PV11" s="16"/>
      <c r="PW11" s="16"/>
      <c r="PX11" s="16"/>
      <c r="PY11" s="16"/>
      <c r="PZ11" s="16"/>
      <c r="QA11" s="16"/>
      <c r="QB11" s="16"/>
      <c r="QC11" s="16"/>
      <c r="QD11" s="16"/>
      <c r="QE11" s="16"/>
      <c r="QF11" s="16"/>
      <c r="QG11" s="16"/>
      <c r="QH11" s="16"/>
      <c r="QI11" s="16"/>
      <c r="QJ11" s="16"/>
      <c r="QK11" s="16"/>
      <c r="QL11" s="16"/>
      <c r="QM11" s="16"/>
      <c r="QN11" s="16"/>
      <c r="QO11" s="16"/>
      <c r="QP11" s="16"/>
      <c r="QQ11" s="16"/>
      <c r="QR11" s="16"/>
      <c r="QS11" s="16"/>
      <c r="QT11" s="16"/>
      <c r="QU11" s="16"/>
      <c r="QV11" s="16"/>
      <c r="QW11" s="16"/>
      <c r="QX11" s="16"/>
      <c r="QY11" s="16"/>
      <c r="QZ11" s="16"/>
      <c r="RA11" s="16"/>
      <c r="RB11" s="16"/>
      <c r="RC11" s="16"/>
      <c r="RD11" s="16"/>
      <c r="RE11" s="16"/>
      <c r="RF11" s="16"/>
      <c r="RG11" s="16"/>
      <c r="RH11" s="16"/>
      <c r="RI11" s="16"/>
      <c r="RJ11" s="16"/>
      <c r="RK11" s="16"/>
      <c r="RL11" s="16"/>
      <c r="RM11" s="16"/>
      <c r="RN11" s="16"/>
      <c r="RO11" s="16"/>
      <c r="RP11" s="16"/>
      <c r="RQ11" s="16"/>
      <c r="RR11" s="16"/>
      <c r="RS11" s="16"/>
      <c r="RT11" s="16"/>
      <c r="RU11" s="16"/>
      <c r="RV11" s="16"/>
      <c r="RW11" s="16"/>
      <c r="RX11" s="16"/>
      <c r="RY11" s="16"/>
      <c r="RZ11" s="16"/>
      <c r="SA11" s="16"/>
      <c r="SB11" s="16"/>
      <c r="SC11" s="16"/>
      <c r="SD11" s="16"/>
      <c r="SE11" s="16"/>
      <c r="SF11" s="16"/>
      <c r="SG11" s="16"/>
      <c r="SH11" s="16"/>
      <c r="SI11" s="16"/>
      <c r="SJ11" s="16"/>
      <c r="SK11" s="16"/>
      <c r="SL11" s="16"/>
      <c r="SM11" s="16"/>
      <c r="SN11" s="16"/>
      <c r="SO11" s="16"/>
      <c r="SP11" s="16"/>
      <c r="SQ11" s="16"/>
      <c r="SR11" s="16"/>
      <c r="SS11" s="16"/>
      <c r="ST11" s="16"/>
      <c r="SU11" s="16"/>
      <c r="SV11" s="16"/>
      <c r="SW11" s="16"/>
      <c r="SX11" s="16"/>
      <c r="SY11" s="16"/>
      <c r="SZ11" s="16"/>
      <c r="TA11" s="16"/>
      <c r="TB11" s="16"/>
      <c r="TC11" s="16"/>
      <c r="TD11" s="16"/>
      <c r="TE11" s="16"/>
      <c r="TF11" s="16"/>
      <c r="TG11" s="16"/>
      <c r="TH11" s="16"/>
      <c r="TI11" s="16"/>
      <c r="TJ11" s="16"/>
      <c r="TK11" s="16"/>
      <c r="TL11" s="16"/>
      <c r="TM11" s="16"/>
      <c r="TN11" s="16"/>
      <c r="TO11" s="16"/>
      <c r="TP11" s="16"/>
      <c r="TQ11" s="16"/>
      <c r="TR11" s="16"/>
      <c r="TS11" s="16"/>
      <c r="TT11" s="16"/>
      <c r="TU11" s="16"/>
      <c r="TV11" s="16"/>
      <c r="TW11" s="16"/>
      <c r="TX11" s="16"/>
      <c r="TY11" s="16"/>
      <c r="TZ11" s="16"/>
      <c r="UA11" s="16"/>
      <c r="UB11" s="16"/>
      <c r="UC11" s="16"/>
      <c r="UD11" s="16"/>
      <c r="UE11" s="16"/>
      <c r="UF11" s="16"/>
      <c r="UG11" s="16"/>
      <c r="UH11" s="16"/>
      <c r="UI11" s="16"/>
      <c r="UJ11" s="16"/>
      <c r="UK11" s="16"/>
      <c r="UL11" s="16"/>
      <c r="UM11" s="16"/>
      <c r="UN11" s="16"/>
      <c r="UO11" s="16"/>
      <c r="UP11" s="16"/>
      <c r="UQ11" s="16"/>
      <c r="UR11" s="16"/>
      <c r="US11" s="16"/>
      <c r="UT11" s="16"/>
      <c r="UU11" s="16"/>
      <c r="UV11" s="16"/>
      <c r="UW11" s="16"/>
      <c r="UX11" s="16"/>
      <c r="UY11" s="16"/>
      <c r="UZ11" s="16"/>
      <c r="VA11" s="16"/>
      <c r="VB11" s="16"/>
      <c r="VC11" s="16"/>
      <c r="VD11" s="16"/>
      <c r="VE11" s="16"/>
      <c r="VF11" s="16"/>
      <c r="VG11" s="16"/>
      <c r="VH11" s="16"/>
      <c r="VI11" s="16"/>
      <c r="VJ11" s="16"/>
      <c r="VK11" s="16"/>
      <c r="VL11" s="16"/>
      <c r="VM11" s="16"/>
      <c r="VN11" s="16"/>
      <c r="VO11" s="16"/>
      <c r="VP11" s="16"/>
      <c r="VQ11" s="16"/>
      <c r="VR11" s="16"/>
      <c r="VS11" s="16"/>
      <c r="VT11" s="16"/>
      <c r="VU11" s="16"/>
      <c r="VV11" s="16"/>
      <c r="VW11" s="16"/>
      <c r="VX11" s="16"/>
      <c r="VY11" s="16"/>
      <c r="VZ11" s="16"/>
      <c r="WA11" s="16"/>
      <c r="WB11" s="16"/>
      <c r="WC11" s="16"/>
      <c r="WD11" s="16"/>
      <c r="WE11" s="16"/>
      <c r="WF11" s="16"/>
      <c r="WG11" s="16"/>
      <c r="WH11" s="16"/>
      <c r="WI11" s="16"/>
      <c r="WJ11" s="16"/>
      <c r="WK11" s="16"/>
      <c r="WL11" s="16"/>
      <c r="WM11" s="16"/>
      <c r="WN11" s="16"/>
      <c r="WO11" s="16"/>
      <c r="WP11" s="16"/>
      <c r="WQ11" s="16"/>
      <c r="WR11" s="16"/>
      <c r="WS11" s="16"/>
      <c r="WT11" s="16"/>
      <c r="WU11" s="16"/>
      <c r="WV11" s="16"/>
      <c r="WW11" s="16"/>
      <c r="WX11" s="16"/>
      <c r="WY11" s="16"/>
      <c r="WZ11" s="16"/>
      <c r="XA11" s="16"/>
      <c r="XB11" s="16"/>
      <c r="XC11" s="16"/>
      <c r="XD11" s="16"/>
      <c r="XE11" s="16"/>
      <c r="XF11" s="16"/>
      <c r="XG11" s="16"/>
      <c r="XH11" s="16"/>
      <c r="XI11" s="16"/>
      <c r="XJ11" s="16"/>
      <c r="XK11" s="16"/>
      <c r="XL11" s="16"/>
      <c r="XM11" s="16"/>
      <c r="XN11" s="16"/>
      <c r="XO11" s="16"/>
      <c r="XP11" s="16"/>
      <c r="XQ11" s="16"/>
      <c r="XR11" s="16"/>
      <c r="XS11" s="16"/>
      <c r="XT11" s="16"/>
      <c r="XU11" s="16"/>
      <c r="XV11" s="16"/>
      <c r="XW11" s="16"/>
      <c r="XX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YV11" s="16"/>
      <c r="YW11" s="16"/>
      <c r="YX11" s="16"/>
      <c r="YY11" s="16"/>
      <c r="YZ11" s="16"/>
      <c r="ZA11" s="16"/>
      <c r="ZB11" s="16"/>
      <c r="ZC11" s="16"/>
      <c r="ZD11" s="16"/>
      <c r="ZE11" s="16"/>
      <c r="ZF11" s="16"/>
      <c r="ZG11" s="16"/>
      <c r="ZH11" s="16"/>
      <c r="ZI11" s="16"/>
      <c r="ZJ11" s="16"/>
      <c r="ZK11" s="16"/>
      <c r="ZL11" s="16"/>
      <c r="ZM11" s="16"/>
      <c r="ZN11" s="16"/>
      <c r="ZO11" s="16"/>
      <c r="ZP11" s="16"/>
      <c r="ZQ11" s="16"/>
      <c r="ZR11" s="16"/>
      <c r="ZS11" s="16"/>
      <c r="ZT11" s="16"/>
      <c r="ZU11" s="16"/>
      <c r="ZV11" s="16"/>
      <c r="ZW11" s="16"/>
      <c r="ZX11" s="16"/>
      <c r="ZY11" s="16"/>
      <c r="ZZ11" s="16"/>
      <c r="AAA11" s="16"/>
      <c r="AAB11" s="16"/>
      <c r="AAC11" s="16"/>
      <c r="AAD11" s="16"/>
      <c r="AAE11" s="16"/>
      <c r="AAF11" s="16"/>
      <c r="AAG11" s="16"/>
      <c r="AAH11" s="16"/>
      <c r="AAI11" s="16"/>
      <c r="AAJ11" s="16"/>
      <c r="AAK11" s="16"/>
      <c r="AAL11" s="16"/>
      <c r="AAM11" s="16"/>
      <c r="AAN11" s="16"/>
      <c r="AAO11" s="16"/>
      <c r="AAP11" s="16"/>
      <c r="AAQ11" s="16"/>
      <c r="AAR11" s="16"/>
      <c r="AAS11" s="16"/>
      <c r="AAT11" s="16"/>
      <c r="AAU11" s="16"/>
      <c r="AAV11" s="16"/>
      <c r="AAW11" s="16"/>
      <c r="AAX11" s="16"/>
      <c r="AAY11" s="16"/>
      <c r="AAZ11" s="16"/>
      <c r="ABA11" s="16"/>
      <c r="ABB11" s="16"/>
      <c r="ABC11" s="16"/>
      <c r="ABD11" s="16"/>
      <c r="ABE11" s="16"/>
      <c r="ABF11" s="16"/>
      <c r="ABG11" s="16"/>
      <c r="ABH11" s="16"/>
      <c r="ABI11" s="16"/>
      <c r="ABJ11" s="16"/>
      <c r="ABK11" s="16"/>
      <c r="ABL11" s="16"/>
      <c r="ABM11" s="16"/>
      <c r="ABN11" s="16"/>
      <c r="ABO11" s="16"/>
      <c r="ABP11" s="16"/>
      <c r="ABQ11" s="16"/>
      <c r="ABR11" s="16"/>
      <c r="ABS11" s="16"/>
      <c r="ABT11" s="16"/>
      <c r="ABU11" s="16"/>
      <c r="ABV11" s="16"/>
      <c r="ABW11" s="16"/>
      <c r="ABX11" s="16"/>
      <c r="ABY11" s="16"/>
      <c r="ABZ11" s="16"/>
      <c r="ACA11" s="16"/>
      <c r="ACB11" s="16"/>
      <c r="ACC11" s="16"/>
      <c r="ACD11" s="16"/>
      <c r="ACE11" s="16"/>
      <c r="ACF11" s="16"/>
      <c r="ACG11" s="16"/>
      <c r="ACH11" s="16"/>
      <c r="ACI11" s="16"/>
      <c r="ACJ11" s="16"/>
      <c r="ACK11" s="16"/>
      <c r="ACL11" s="16"/>
      <c r="ACM11" s="16"/>
      <c r="ACN11" s="16"/>
      <c r="ACO11" s="16"/>
      <c r="ACP11" s="16"/>
      <c r="ACQ11" s="16"/>
      <c r="ACR11" s="16"/>
      <c r="ACS11" s="16"/>
      <c r="ACT11" s="16"/>
      <c r="ACU11" s="16"/>
      <c r="ACV11" s="16"/>
      <c r="ACW11" s="16"/>
      <c r="ACX11" s="16"/>
      <c r="ACY11" s="16"/>
      <c r="ACZ11" s="16"/>
      <c r="ADA11" s="16"/>
      <c r="ADB11" s="16"/>
      <c r="ADC11" s="16"/>
      <c r="ADD11" s="16"/>
      <c r="ADE11" s="16"/>
      <c r="ADF11" s="16"/>
      <c r="ADG11" s="16"/>
      <c r="ADH11" s="16"/>
      <c r="ADI11" s="16"/>
      <c r="ADJ11" s="16"/>
      <c r="ADK11" s="16"/>
      <c r="ADL11" s="16"/>
      <c r="ADM11" s="16"/>
      <c r="ADN11" s="16"/>
      <c r="ADO11" s="16"/>
      <c r="ADP11" s="16"/>
      <c r="ADQ11" s="16"/>
      <c r="ADR11" s="16"/>
      <c r="ADS11" s="16"/>
      <c r="ADT11" s="16"/>
      <c r="ADU11" s="16"/>
      <c r="ADV11" s="16"/>
      <c r="ADW11" s="16"/>
      <c r="ADX11" s="16"/>
      <c r="ADY11" s="16"/>
      <c r="ADZ11" s="16"/>
      <c r="AEA11" s="16"/>
      <c r="AEB11" s="16"/>
      <c r="AEC11" s="16"/>
      <c r="AED11" s="16"/>
      <c r="AEE11" s="16"/>
      <c r="AEF11" s="16"/>
      <c r="AEG11" s="16"/>
      <c r="AEH11" s="16"/>
      <c r="AEI11" s="16"/>
      <c r="AEJ11" s="16"/>
      <c r="AEK11" s="16"/>
      <c r="AEL11" s="16"/>
      <c r="AEM11" s="16"/>
      <c r="AEN11" s="16"/>
      <c r="AEO11" s="16"/>
      <c r="AEP11" s="16"/>
      <c r="AEQ11" s="16"/>
      <c r="AER11" s="16"/>
      <c r="AES11" s="16"/>
      <c r="AET11" s="16"/>
      <c r="AEU11" s="16"/>
      <c r="AEV11" s="16"/>
      <c r="AEW11" s="16"/>
      <c r="AEX11" s="16"/>
      <c r="AEY11" s="16"/>
      <c r="AEZ11" s="16"/>
      <c r="AFA11" s="16"/>
      <c r="AFB11" s="16"/>
      <c r="AFC11" s="16"/>
      <c r="AFD11" s="16"/>
      <c r="AFE11" s="16"/>
      <c r="AFF11" s="16"/>
      <c r="AFG11" s="16"/>
      <c r="AFH11" s="16"/>
      <c r="AFI11" s="16"/>
      <c r="AFJ11" s="16"/>
      <c r="AFK11" s="16"/>
      <c r="AFL11" s="16"/>
      <c r="AFM11" s="16"/>
      <c r="AFN11" s="16"/>
      <c r="AFO11" s="16"/>
      <c r="AFP11" s="16"/>
      <c r="AFQ11" s="16"/>
      <c r="AFR11" s="16"/>
      <c r="AFS11" s="16"/>
      <c r="AFT11" s="16"/>
      <c r="AFU11" s="16"/>
      <c r="AFV11" s="16"/>
      <c r="AFW11" s="16"/>
      <c r="AFX11" s="16"/>
      <c r="AFY11" s="16"/>
      <c r="AFZ11" s="16"/>
      <c r="AGA11" s="16"/>
      <c r="AGB11" s="16"/>
      <c r="AGC11" s="16"/>
      <c r="AGD11" s="16"/>
      <c r="AGE11" s="16"/>
      <c r="AGF11" s="16"/>
      <c r="AGG11" s="16"/>
      <c r="AGH11" s="16"/>
      <c r="AGI11" s="16"/>
      <c r="AGJ11" s="16"/>
      <c r="AGK11" s="16"/>
      <c r="AGL11" s="16"/>
      <c r="AGM11" s="16"/>
      <c r="AGN11" s="16"/>
      <c r="AGO11" s="16"/>
      <c r="AGP11" s="16"/>
      <c r="AGQ11" s="16"/>
      <c r="AGR11" s="16"/>
      <c r="AGS11" s="16"/>
      <c r="AGT11" s="16"/>
      <c r="AGU11" s="16"/>
      <c r="AGV11" s="16"/>
      <c r="AGW11" s="16"/>
      <c r="AGX11" s="16"/>
      <c r="AGY11" s="16"/>
      <c r="AGZ11" s="16"/>
      <c r="AHA11" s="16"/>
      <c r="AHB11" s="16"/>
      <c r="AHC11" s="16"/>
      <c r="AHD11" s="16"/>
      <c r="AHE11" s="16"/>
      <c r="AHF11" s="16"/>
      <c r="AHG11" s="16"/>
      <c r="AHH11" s="16"/>
      <c r="AHI11" s="16"/>
      <c r="AHJ11" s="16"/>
      <c r="AHK11" s="16"/>
      <c r="AHL11" s="16"/>
      <c r="AHM11" s="16"/>
      <c r="AHN11" s="16"/>
      <c r="AHO11" s="16"/>
      <c r="AHP11" s="16"/>
      <c r="AHQ11" s="16"/>
      <c r="AHR11" s="16"/>
      <c r="AHS11" s="16"/>
      <c r="AHT11" s="16"/>
      <c r="AHU11" s="16"/>
      <c r="AHV11" s="16"/>
      <c r="AHW11" s="16"/>
      <c r="AHX11" s="16"/>
      <c r="AHY11" s="16"/>
      <c r="AHZ11" s="16"/>
      <c r="AIA11" s="16"/>
      <c r="AIB11" s="16"/>
      <c r="AIC11" s="16"/>
      <c r="AID11" s="16"/>
      <c r="AIE11" s="16"/>
      <c r="AIF11" s="16"/>
      <c r="AIG11" s="16"/>
      <c r="AIH11" s="16"/>
      <c r="AII11" s="16"/>
      <c r="AIJ11" s="16"/>
      <c r="AIK11" s="16"/>
      <c r="AIL11" s="16"/>
      <c r="AIM11" s="16"/>
      <c r="AIN11" s="16"/>
      <c r="AIO11" s="16"/>
      <c r="AIP11" s="16"/>
      <c r="AIQ11" s="16"/>
      <c r="AIR11" s="16"/>
      <c r="AIS11" s="16"/>
      <c r="AIT11" s="16"/>
      <c r="AIU11" s="16"/>
      <c r="AIV11" s="16"/>
      <c r="AIW11" s="16"/>
      <c r="AIX11" s="16"/>
      <c r="AIY11" s="16"/>
      <c r="AIZ11" s="16"/>
      <c r="AJA11" s="16"/>
      <c r="AJB11" s="16"/>
      <c r="AJC11" s="16"/>
      <c r="AJD11" s="16"/>
      <c r="AJE11" s="16"/>
      <c r="AJF11" s="16"/>
      <c r="AJG11" s="16"/>
      <c r="AJH11" s="16"/>
      <c r="AJI11" s="16"/>
      <c r="AJJ11" s="16"/>
      <c r="AJK11" s="16"/>
      <c r="AJL11" s="16"/>
      <c r="AJM11" s="16"/>
      <c r="AJN11" s="16"/>
      <c r="AJO11" s="16"/>
      <c r="AJP11" s="16"/>
      <c r="AJQ11" s="16"/>
      <c r="AJR11" s="16"/>
      <c r="AJS11" s="16"/>
      <c r="AJT11" s="16"/>
      <c r="AJU11" s="16"/>
      <c r="AJV11" s="16"/>
      <c r="AJW11" s="16"/>
      <c r="AJX11" s="16"/>
      <c r="AJY11" s="16"/>
      <c r="AJZ11" s="16"/>
      <c r="AKA11" s="16"/>
      <c r="AKB11" s="16"/>
      <c r="AKC11" s="16"/>
      <c r="AKD11" s="16"/>
      <c r="AKE11" s="16"/>
      <c r="AKF11" s="16"/>
      <c r="AKG11" s="16"/>
      <c r="AKH11" s="16"/>
      <c r="AKI11" s="16"/>
      <c r="AKJ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row>
    <row r="12" spans="1:1059" ht="19" x14ac:dyDescent="0.25">
      <c r="A12" s="243" t="s">
        <v>262</v>
      </c>
      <c r="B12" s="244">
        <v>15</v>
      </c>
      <c r="C12" s="241"/>
      <c r="D12" s="244">
        <v>42</v>
      </c>
      <c r="E12" s="241">
        <v>35</v>
      </c>
      <c r="F12" s="244">
        <v>4</v>
      </c>
      <c r="G12" s="244">
        <v>9</v>
      </c>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c r="HY12" s="16"/>
      <c r="HZ12" s="16"/>
      <c r="IA12" s="16"/>
      <c r="IB12" s="16"/>
      <c r="IC12" s="16"/>
      <c r="ID12" s="16"/>
      <c r="IE12" s="16"/>
      <c r="IF12" s="16"/>
      <c r="IG12" s="16"/>
      <c r="IH12" s="16"/>
      <c r="II12" s="16"/>
      <c r="IJ12" s="16"/>
      <c r="IK12" s="16"/>
      <c r="IL12" s="16"/>
      <c r="IM12" s="16"/>
      <c r="IN12" s="16"/>
      <c r="IO12" s="16"/>
      <c r="IP12" s="16"/>
      <c r="IQ12" s="16"/>
      <c r="IR12" s="16"/>
      <c r="IS12" s="16"/>
      <c r="IT12" s="16"/>
      <c r="IU12" s="16"/>
      <c r="IV12" s="16"/>
      <c r="IW12" s="16"/>
      <c r="IX12" s="16"/>
      <c r="IY12" s="16"/>
      <c r="IZ12" s="16"/>
      <c r="JA12" s="16"/>
      <c r="JB12" s="16"/>
      <c r="JC12" s="16"/>
      <c r="JD12" s="16"/>
      <c r="JE12" s="16"/>
      <c r="JF12" s="16"/>
      <c r="JG12" s="16"/>
      <c r="JH12" s="16"/>
      <c r="JI12" s="16"/>
      <c r="JJ12" s="16"/>
      <c r="JK12" s="16"/>
      <c r="JL12" s="16"/>
      <c r="JM12" s="16"/>
      <c r="JN12" s="16"/>
      <c r="JO12" s="16"/>
      <c r="JP12" s="16"/>
      <c r="JQ12" s="16"/>
      <c r="JR12" s="16"/>
      <c r="JS12" s="16"/>
      <c r="JT12" s="16"/>
      <c r="JU12" s="16"/>
      <c r="JV12" s="16"/>
      <c r="JW12" s="16"/>
      <c r="JX12" s="16"/>
      <c r="JY12" s="16"/>
      <c r="JZ12" s="16"/>
      <c r="KA12" s="16"/>
      <c r="KB12" s="16"/>
      <c r="KC12" s="16"/>
      <c r="KD12" s="16"/>
      <c r="KE12" s="16"/>
      <c r="KF12" s="16"/>
      <c r="KG12" s="16"/>
      <c r="KH12" s="16"/>
      <c r="KI12" s="16"/>
      <c r="KJ12" s="16"/>
      <c r="KK12" s="16"/>
      <c r="KL12" s="16"/>
      <c r="KM12" s="16"/>
      <c r="KN12" s="16"/>
      <c r="KO12" s="16"/>
      <c r="KP12" s="16"/>
      <c r="KQ12" s="16"/>
      <c r="KR12" s="16"/>
      <c r="KS12" s="16"/>
      <c r="KT12" s="16"/>
      <c r="KU12" s="16"/>
      <c r="KV12" s="16"/>
      <c r="KW12" s="16"/>
      <c r="KX12" s="16"/>
      <c r="KY12" s="16"/>
      <c r="KZ12" s="16"/>
      <c r="LA12" s="16"/>
      <c r="LB12" s="16"/>
      <c r="LC12" s="16"/>
      <c r="LD12" s="16"/>
      <c r="LE12" s="16"/>
      <c r="LF12" s="16"/>
      <c r="LG12" s="16"/>
      <c r="LH12" s="16"/>
      <c r="LI12" s="16"/>
      <c r="LJ12" s="16"/>
      <c r="LK12" s="16"/>
      <c r="LL12" s="16"/>
      <c r="LM12" s="16"/>
      <c r="LN12" s="16"/>
      <c r="LO12" s="16"/>
      <c r="LP12" s="16"/>
      <c r="LQ12" s="16"/>
      <c r="LR12" s="16"/>
      <c r="LS12" s="16"/>
      <c r="LT12" s="16"/>
      <c r="LU12" s="16"/>
      <c r="LV12" s="16"/>
      <c r="LW12" s="16"/>
      <c r="LX12" s="16"/>
      <c r="LY12" s="16"/>
      <c r="LZ12" s="16"/>
      <c r="MA12" s="16"/>
      <c r="MB12" s="16"/>
      <c r="MC12" s="16"/>
      <c r="MD12" s="16"/>
      <c r="ME12" s="16"/>
      <c r="MF12" s="16"/>
      <c r="MG12" s="16"/>
      <c r="MH12" s="16"/>
      <c r="MI12" s="16"/>
      <c r="MJ12" s="16"/>
      <c r="MK12" s="16"/>
      <c r="ML12" s="16"/>
      <c r="MM12" s="16"/>
      <c r="MN12" s="16"/>
      <c r="MO12" s="16"/>
      <c r="MP12" s="16"/>
      <c r="MQ12" s="16"/>
      <c r="MR12" s="16"/>
      <c r="MS12" s="16"/>
      <c r="MT12" s="16"/>
      <c r="MU12" s="16"/>
      <c r="MV12" s="16"/>
      <c r="MW12" s="16"/>
      <c r="MX12" s="16"/>
      <c r="MY12" s="16"/>
      <c r="MZ12" s="16"/>
      <c r="NA12" s="16"/>
      <c r="NB12" s="16"/>
      <c r="NC12" s="16"/>
      <c r="ND12" s="16"/>
      <c r="NE12" s="16"/>
      <c r="NF12" s="16"/>
      <c r="NG12" s="16"/>
      <c r="NH12" s="16"/>
      <c r="NI12" s="16"/>
      <c r="NJ12" s="16"/>
      <c r="NK12" s="16"/>
      <c r="NL12" s="16"/>
      <c r="NM12" s="16"/>
      <c r="NN12" s="16"/>
      <c r="NO12" s="16"/>
      <c r="NP12" s="16"/>
      <c r="NQ12" s="16"/>
      <c r="NR12" s="16"/>
      <c r="NS12" s="16"/>
      <c r="NT12" s="16"/>
      <c r="NU12" s="16"/>
      <c r="NV12" s="16"/>
      <c r="NW12" s="16"/>
      <c r="NX12" s="16"/>
      <c r="NY12" s="16"/>
      <c r="NZ12" s="16"/>
      <c r="OA12" s="16"/>
      <c r="OB12" s="16"/>
      <c r="OC12" s="16"/>
      <c r="OD12" s="16"/>
      <c r="OE12" s="16"/>
      <c r="OF12" s="16"/>
      <c r="OG12" s="16"/>
      <c r="OH12" s="16"/>
      <c r="OI12" s="16"/>
      <c r="OJ12" s="16"/>
      <c r="OK12" s="16"/>
      <c r="OL12" s="16"/>
      <c r="OM12" s="16"/>
      <c r="ON12" s="16"/>
      <c r="OO12" s="16"/>
      <c r="OP12" s="16"/>
      <c r="OQ12" s="16"/>
      <c r="OR12" s="16"/>
      <c r="OS12" s="16"/>
      <c r="OT12" s="16"/>
      <c r="OU12" s="16"/>
      <c r="OV12" s="16"/>
      <c r="OW12" s="16"/>
      <c r="OX12" s="16"/>
      <c r="OY12" s="16"/>
      <c r="OZ12" s="16"/>
      <c r="PA12" s="16"/>
      <c r="PB12" s="16"/>
      <c r="PC12" s="16"/>
      <c r="PD12" s="16"/>
      <c r="PE12" s="16"/>
      <c r="PF12" s="16"/>
      <c r="PG12" s="16"/>
      <c r="PH12" s="16"/>
      <c r="PI12" s="16"/>
      <c r="PJ12" s="16"/>
      <c r="PK12" s="16"/>
      <c r="PL12" s="16"/>
      <c r="PM12" s="16"/>
      <c r="PN12" s="16"/>
      <c r="PO12" s="16"/>
      <c r="PP12" s="16"/>
      <c r="PQ12" s="16"/>
      <c r="PR12" s="16"/>
      <c r="PS12" s="16"/>
      <c r="PT12" s="16"/>
      <c r="PU12" s="16"/>
      <c r="PV12" s="16"/>
      <c r="PW12" s="16"/>
      <c r="PX12" s="16"/>
      <c r="PY12" s="16"/>
      <c r="PZ12" s="16"/>
      <c r="QA12" s="16"/>
      <c r="QB12" s="16"/>
      <c r="QC12" s="16"/>
      <c r="QD12" s="16"/>
      <c r="QE12" s="16"/>
      <c r="QF12" s="16"/>
      <c r="QG12" s="16"/>
      <c r="QH12" s="16"/>
      <c r="QI12" s="16"/>
      <c r="QJ12" s="16"/>
      <c r="QK12" s="16"/>
      <c r="QL12" s="16"/>
      <c r="QM12" s="16"/>
      <c r="QN12" s="16"/>
      <c r="QO12" s="16"/>
      <c r="QP12" s="16"/>
      <c r="QQ12" s="16"/>
      <c r="QR12" s="16"/>
      <c r="QS12" s="16"/>
      <c r="QT12" s="16"/>
      <c r="QU12" s="16"/>
      <c r="QV12" s="16"/>
      <c r="QW12" s="16"/>
      <c r="QX12" s="16"/>
      <c r="QY12" s="16"/>
      <c r="QZ12" s="16"/>
      <c r="RA12" s="16"/>
      <c r="RB12" s="16"/>
      <c r="RC12" s="16"/>
      <c r="RD12" s="16"/>
      <c r="RE12" s="16"/>
      <c r="RF12" s="16"/>
      <c r="RG12" s="16"/>
      <c r="RH12" s="16"/>
      <c r="RI12" s="16"/>
      <c r="RJ12" s="16"/>
      <c r="RK12" s="16"/>
      <c r="RL12" s="16"/>
      <c r="RM12" s="16"/>
      <c r="RN12" s="16"/>
      <c r="RO12" s="16"/>
      <c r="RP12" s="16"/>
      <c r="RQ12" s="16"/>
      <c r="RR12" s="16"/>
      <c r="RS12" s="16"/>
      <c r="RT12" s="16"/>
      <c r="RU12" s="16"/>
      <c r="RV12" s="16"/>
      <c r="RW12" s="16"/>
      <c r="RX12" s="16"/>
      <c r="RY12" s="16"/>
      <c r="RZ12" s="16"/>
      <c r="SA12" s="16"/>
      <c r="SB12" s="16"/>
      <c r="SC12" s="16"/>
      <c r="SD12" s="16"/>
      <c r="SE12" s="16"/>
      <c r="SF12" s="16"/>
      <c r="SG12" s="16"/>
      <c r="SH12" s="16"/>
      <c r="SI12" s="16"/>
      <c r="SJ12" s="16"/>
      <c r="SK12" s="16"/>
      <c r="SL12" s="16"/>
      <c r="SM12" s="16"/>
      <c r="SN12" s="16"/>
      <c r="SO12" s="16"/>
      <c r="SP12" s="16"/>
      <c r="SQ12" s="16"/>
      <c r="SR12" s="16"/>
      <c r="SS12" s="16"/>
      <c r="ST12" s="16"/>
      <c r="SU12" s="16"/>
      <c r="SV12" s="16"/>
      <c r="SW12" s="16"/>
      <c r="SX12" s="16"/>
      <c r="SY12" s="16"/>
      <c r="SZ12" s="16"/>
      <c r="TA12" s="16"/>
      <c r="TB12" s="16"/>
      <c r="TC12" s="16"/>
      <c r="TD12" s="16"/>
      <c r="TE12" s="16"/>
      <c r="TF12" s="16"/>
      <c r="TG12" s="16"/>
      <c r="TH12" s="16"/>
      <c r="TI12" s="16"/>
      <c r="TJ12" s="16"/>
      <c r="TK12" s="16"/>
      <c r="TL12" s="16"/>
      <c r="TM12" s="16"/>
      <c r="TN12" s="16"/>
      <c r="TO12" s="16"/>
      <c r="TP12" s="16"/>
      <c r="TQ12" s="16"/>
      <c r="TR12" s="16"/>
      <c r="TS12" s="16"/>
      <c r="TT12" s="16"/>
      <c r="TU12" s="16"/>
      <c r="TV12" s="16"/>
      <c r="TW12" s="16"/>
      <c r="TX12" s="16"/>
      <c r="TY12" s="16"/>
      <c r="TZ12" s="16"/>
      <c r="UA12" s="16"/>
      <c r="UB12" s="16"/>
      <c r="UC12" s="16"/>
      <c r="UD12" s="16"/>
      <c r="UE12" s="16"/>
      <c r="UF12" s="16"/>
      <c r="UG12" s="16"/>
      <c r="UH12" s="16"/>
      <c r="UI12" s="16"/>
      <c r="UJ12" s="16"/>
      <c r="UK12" s="16"/>
      <c r="UL12" s="16"/>
      <c r="UM12" s="16"/>
      <c r="UN12" s="16"/>
      <c r="UO12" s="16"/>
      <c r="UP12" s="16"/>
      <c r="UQ12" s="16"/>
      <c r="UR12" s="16"/>
      <c r="US12" s="16"/>
      <c r="UT12" s="16"/>
      <c r="UU12" s="16"/>
      <c r="UV12" s="16"/>
      <c r="UW12" s="16"/>
      <c r="UX12" s="16"/>
      <c r="UY12" s="16"/>
      <c r="UZ12" s="16"/>
      <c r="VA12" s="16"/>
      <c r="VB12" s="16"/>
      <c r="VC12" s="16"/>
      <c r="VD12" s="16"/>
      <c r="VE12" s="16"/>
      <c r="VF12" s="16"/>
      <c r="VG12" s="16"/>
      <c r="VH12" s="16"/>
      <c r="VI12" s="16"/>
      <c r="VJ12" s="16"/>
      <c r="VK12" s="16"/>
      <c r="VL12" s="16"/>
      <c r="VM12" s="16"/>
      <c r="VN12" s="16"/>
      <c r="VO12" s="16"/>
      <c r="VP12" s="16"/>
      <c r="VQ12" s="16"/>
      <c r="VR12" s="16"/>
      <c r="VS12" s="16"/>
      <c r="VT12" s="16"/>
      <c r="VU12" s="16"/>
      <c r="VV12" s="16"/>
      <c r="VW12" s="16"/>
      <c r="VX12" s="16"/>
      <c r="VY12" s="16"/>
      <c r="VZ12" s="16"/>
      <c r="WA12" s="16"/>
      <c r="WB12" s="16"/>
      <c r="WC12" s="16"/>
      <c r="WD12" s="16"/>
      <c r="WE12" s="16"/>
      <c r="WF12" s="16"/>
      <c r="WG12" s="16"/>
      <c r="WH12" s="16"/>
      <c r="WI12" s="16"/>
      <c r="WJ12" s="16"/>
      <c r="WK12" s="16"/>
      <c r="WL12" s="16"/>
      <c r="WM12" s="16"/>
      <c r="WN12" s="16"/>
      <c r="WO12" s="16"/>
      <c r="WP12" s="16"/>
      <c r="WQ12" s="16"/>
      <c r="WR12" s="16"/>
      <c r="WS12" s="16"/>
      <c r="WT12" s="16"/>
      <c r="WU12" s="16"/>
      <c r="WV12" s="16"/>
      <c r="WW12" s="16"/>
      <c r="WX12" s="16"/>
      <c r="WY12" s="16"/>
      <c r="WZ12" s="16"/>
      <c r="XA12" s="16"/>
      <c r="XB12" s="16"/>
      <c r="XC12" s="16"/>
      <c r="XD12" s="16"/>
      <c r="XE12" s="16"/>
      <c r="XF12" s="16"/>
      <c r="XG12" s="16"/>
      <c r="XH12" s="16"/>
      <c r="XI12" s="16"/>
      <c r="XJ12" s="16"/>
      <c r="XK12" s="16"/>
      <c r="XL12" s="16"/>
      <c r="XM12" s="16"/>
      <c r="XN12" s="16"/>
      <c r="XO12" s="16"/>
      <c r="XP12" s="16"/>
      <c r="XQ12" s="16"/>
      <c r="XR12" s="16"/>
      <c r="XS12" s="16"/>
      <c r="XT12" s="16"/>
      <c r="XU12" s="16"/>
      <c r="XV12" s="16"/>
      <c r="XW12" s="16"/>
      <c r="XX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YV12" s="16"/>
      <c r="YW12" s="16"/>
      <c r="YX12" s="16"/>
      <c r="YY12" s="16"/>
      <c r="YZ12" s="16"/>
      <c r="ZA12" s="16"/>
      <c r="ZB12" s="16"/>
      <c r="ZC12" s="16"/>
      <c r="ZD12" s="16"/>
      <c r="ZE12" s="16"/>
      <c r="ZF12" s="16"/>
      <c r="ZG12" s="16"/>
      <c r="ZH12" s="16"/>
      <c r="ZI12" s="16"/>
      <c r="ZJ12" s="16"/>
      <c r="ZK12" s="16"/>
      <c r="ZL12" s="16"/>
      <c r="ZM12" s="16"/>
      <c r="ZN12" s="16"/>
      <c r="ZO12" s="16"/>
      <c r="ZP12" s="16"/>
      <c r="ZQ12" s="16"/>
      <c r="ZR12" s="16"/>
      <c r="ZS12" s="16"/>
      <c r="ZT12" s="16"/>
      <c r="ZU12" s="16"/>
      <c r="ZV12" s="16"/>
      <c r="ZW12" s="16"/>
      <c r="ZX12" s="16"/>
      <c r="ZY12" s="16"/>
      <c r="ZZ12" s="16"/>
      <c r="AAA12" s="16"/>
      <c r="AAB12" s="16"/>
      <c r="AAC12" s="16"/>
      <c r="AAD12" s="16"/>
      <c r="AAE12" s="16"/>
      <c r="AAF12" s="16"/>
      <c r="AAG12" s="16"/>
      <c r="AAH12" s="16"/>
      <c r="AAI12" s="16"/>
      <c r="AAJ12" s="16"/>
      <c r="AAK12" s="16"/>
      <c r="AAL12" s="16"/>
      <c r="AAM12" s="16"/>
      <c r="AAN12" s="16"/>
      <c r="AAO12" s="16"/>
      <c r="AAP12" s="16"/>
      <c r="AAQ12" s="16"/>
      <c r="AAR12" s="16"/>
      <c r="AAS12" s="16"/>
      <c r="AAT12" s="16"/>
      <c r="AAU12" s="16"/>
      <c r="AAV12" s="16"/>
      <c r="AAW12" s="16"/>
      <c r="AAX12" s="16"/>
      <c r="AAY12" s="16"/>
      <c r="AAZ12" s="16"/>
      <c r="ABA12" s="16"/>
      <c r="ABB12" s="16"/>
      <c r="ABC12" s="16"/>
      <c r="ABD12" s="16"/>
      <c r="ABE12" s="16"/>
      <c r="ABF12" s="16"/>
      <c r="ABG12" s="16"/>
      <c r="ABH12" s="16"/>
      <c r="ABI12" s="16"/>
      <c r="ABJ12" s="16"/>
      <c r="ABK12" s="16"/>
      <c r="ABL12" s="16"/>
      <c r="ABM12" s="16"/>
      <c r="ABN12" s="16"/>
      <c r="ABO12" s="16"/>
      <c r="ABP12" s="16"/>
      <c r="ABQ12" s="16"/>
      <c r="ABR12" s="16"/>
      <c r="ABS12" s="16"/>
      <c r="ABT12" s="16"/>
      <c r="ABU12" s="16"/>
      <c r="ABV12" s="16"/>
      <c r="ABW12" s="16"/>
      <c r="ABX12" s="16"/>
      <c r="ABY12" s="16"/>
      <c r="ABZ12" s="16"/>
      <c r="ACA12" s="16"/>
      <c r="ACB12" s="16"/>
      <c r="ACC12" s="16"/>
      <c r="ACD12" s="16"/>
      <c r="ACE12" s="16"/>
      <c r="ACF12" s="16"/>
      <c r="ACG12" s="16"/>
      <c r="ACH12" s="16"/>
      <c r="ACI12" s="16"/>
      <c r="ACJ12" s="16"/>
      <c r="ACK12" s="16"/>
      <c r="ACL12" s="16"/>
      <c r="ACM12" s="16"/>
      <c r="ACN12" s="16"/>
      <c r="ACO12" s="16"/>
      <c r="ACP12" s="16"/>
      <c r="ACQ12" s="16"/>
      <c r="ACR12" s="16"/>
      <c r="ACS12" s="16"/>
      <c r="ACT12" s="16"/>
      <c r="ACU12" s="16"/>
      <c r="ACV12" s="16"/>
      <c r="ACW12" s="16"/>
      <c r="ACX12" s="16"/>
      <c r="ACY12" s="16"/>
      <c r="ACZ12" s="16"/>
      <c r="ADA12" s="16"/>
      <c r="ADB12" s="16"/>
      <c r="ADC12" s="16"/>
      <c r="ADD12" s="16"/>
      <c r="ADE12" s="16"/>
      <c r="ADF12" s="16"/>
      <c r="ADG12" s="16"/>
      <c r="ADH12" s="16"/>
      <c r="ADI12" s="16"/>
      <c r="ADJ12" s="16"/>
      <c r="ADK12" s="16"/>
      <c r="ADL12" s="16"/>
      <c r="ADM12" s="16"/>
      <c r="ADN12" s="16"/>
      <c r="ADO12" s="16"/>
      <c r="ADP12" s="16"/>
      <c r="ADQ12" s="16"/>
      <c r="ADR12" s="16"/>
      <c r="ADS12" s="16"/>
      <c r="ADT12" s="16"/>
      <c r="ADU12" s="16"/>
      <c r="ADV12" s="16"/>
      <c r="ADW12" s="16"/>
      <c r="ADX12" s="16"/>
      <c r="ADY12" s="16"/>
      <c r="ADZ12" s="16"/>
      <c r="AEA12" s="16"/>
      <c r="AEB12" s="16"/>
      <c r="AEC12" s="16"/>
      <c r="AED12" s="16"/>
      <c r="AEE12" s="16"/>
      <c r="AEF12" s="16"/>
      <c r="AEG12" s="16"/>
      <c r="AEH12" s="16"/>
      <c r="AEI12" s="16"/>
      <c r="AEJ12" s="16"/>
      <c r="AEK12" s="16"/>
      <c r="AEL12" s="16"/>
      <c r="AEM12" s="16"/>
      <c r="AEN12" s="16"/>
      <c r="AEO12" s="16"/>
      <c r="AEP12" s="16"/>
      <c r="AEQ12" s="16"/>
      <c r="AER12" s="16"/>
      <c r="AES12" s="16"/>
      <c r="AET12" s="16"/>
      <c r="AEU12" s="16"/>
      <c r="AEV12" s="16"/>
      <c r="AEW12" s="16"/>
      <c r="AEX12" s="16"/>
      <c r="AEY12" s="16"/>
      <c r="AEZ12" s="16"/>
      <c r="AFA12" s="16"/>
      <c r="AFB12" s="16"/>
      <c r="AFC12" s="16"/>
      <c r="AFD12" s="16"/>
      <c r="AFE12" s="16"/>
      <c r="AFF12" s="16"/>
      <c r="AFG12" s="16"/>
      <c r="AFH12" s="16"/>
      <c r="AFI12" s="16"/>
      <c r="AFJ12" s="16"/>
      <c r="AFK12" s="16"/>
      <c r="AFL12" s="16"/>
      <c r="AFM12" s="16"/>
      <c r="AFN12" s="16"/>
      <c r="AFO12" s="16"/>
      <c r="AFP12" s="16"/>
      <c r="AFQ12" s="16"/>
      <c r="AFR12" s="16"/>
      <c r="AFS12" s="16"/>
      <c r="AFT12" s="16"/>
      <c r="AFU12" s="16"/>
      <c r="AFV12" s="16"/>
      <c r="AFW12" s="16"/>
      <c r="AFX12" s="16"/>
      <c r="AFY12" s="16"/>
      <c r="AFZ12" s="16"/>
      <c r="AGA12" s="16"/>
      <c r="AGB12" s="16"/>
      <c r="AGC12" s="16"/>
      <c r="AGD12" s="16"/>
      <c r="AGE12" s="16"/>
      <c r="AGF12" s="16"/>
      <c r="AGG12" s="16"/>
      <c r="AGH12" s="16"/>
      <c r="AGI12" s="16"/>
      <c r="AGJ12" s="16"/>
      <c r="AGK12" s="16"/>
      <c r="AGL12" s="16"/>
      <c r="AGM12" s="16"/>
      <c r="AGN12" s="16"/>
      <c r="AGO12" s="16"/>
      <c r="AGP12" s="16"/>
      <c r="AGQ12" s="16"/>
      <c r="AGR12" s="16"/>
      <c r="AGS12" s="16"/>
      <c r="AGT12" s="16"/>
      <c r="AGU12" s="16"/>
      <c r="AGV12" s="16"/>
      <c r="AGW12" s="16"/>
      <c r="AGX12" s="16"/>
      <c r="AGY12" s="16"/>
      <c r="AGZ12" s="16"/>
      <c r="AHA12" s="16"/>
      <c r="AHB12" s="16"/>
      <c r="AHC12" s="16"/>
      <c r="AHD12" s="16"/>
      <c r="AHE12" s="16"/>
      <c r="AHF12" s="16"/>
      <c r="AHG12" s="16"/>
      <c r="AHH12" s="16"/>
      <c r="AHI12" s="16"/>
      <c r="AHJ12" s="16"/>
      <c r="AHK12" s="16"/>
      <c r="AHL12" s="16"/>
      <c r="AHM12" s="16"/>
      <c r="AHN12" s="16"/>
      <c r="AHO12" s="16"/>
      <c r="AHP12" s="16"/>
      <c r="AHQ12" s="16"/>
      <c r="AHR12" s="16"/>
      <c r="AHS12" s="16"/>
      <c r="AHT12" s="16"/>
      <c r="AHU12" s="16"/>
      <c r="AHV12" s="16"/>
      <c r="AHW12" s="16"/>
      <c r="AHX12" s="16"/>
      <c r="AHY12" s="16"/>
      <c r="AHZ12" s="16"/>
      <c r="AIA12" s="16"/>
      <c r="AIB12" s="16"/>
      <c r="AIC12" s="16"/>
      <c r="AID12" s="16"/>
      <c r="AIE12" s="16"/>
      <c r="AIF12" s="16"/>
      <c r="AIG12" s="16"/>
      <c r="AIH12" s="16"/>
      <c r="AII12" s="16"/>
      <c r="AIJ12" s="16"/>
      <c r="AIK12" s="16"/>
      <c r="AIL12" s="16"/>
      <c r="AIM12" s="16"/>
      <c r="AIN12" s="16"/>
      <c r="AIO12" s="16"/>
      <c r="AIP12" s="16"/>
      <c r="AIQ12" s="16"/>
      <c r="AIR12" s="16"/>
      <c r="AIS12" s="16"/>
      <c r="AIT12" s="16"/>
      <c r="AIU12" s="16"/>
      <c r="AIV12" s="16"/>
      <c r="AIW12" s="16"/>
      <c r="AIX12" s="16"/>
      <c r="AIY12" s="16"/>
      <c r="AIZ12" s="16"/>
      <c r="AJA12" s="16"/>
      <c r="AJB12" s="16"/>
      <c r="AJC12" s="16"/>
      <c r="AJD12" s="16"/>
      <c r="AJE12" s="16"/>
      <c r="AJF12" s="16"/>
      <c r="AJG12" s="16"/>
      <c r="AJH12" s="16"/>
      <c r="AJI12" s="16"/>
      <c r="AJJ12" s="16"/>
      <c r="AJK12" s="16"/>
      <c r="AJL12" s="16"/>
      <c r="AJM12" s="16"/>
      <c r="AJN12" s="16"/>
      <c r="AJO12" s="16"/>
      <c r="AJP12" s="16"/>
      <c r="AJQ12" s="16"/>
      <c r="AJR12" s="16"/>
      <c r="AJS12" s="16"/>
      <c r="AJT12" s="16"/>
      <c r="AJU12" s="16"/>
      <c r="AJV12" s="16"/>
      <c r="AJW12" s="16"/>
      <c r="AJX12" s="16"/>
      <c r="AJY12" s="16"/>
      <c r="AJZ12" s="16"/>
      <c r="AKA12" s="16"/>
      <c r="AKB12" s="16"/>
      <c r="AKC12" s="16"/>
      <c r="AKD12" s="16"/>
      <c r="AKE12" s="16"/>
      <c r="AKF12" s="16"/>
      <c r="AKG12" s="16"/>
      <c r="AKH12" s="16"/>
      <c r="AKI12" s="16"/>
      <c r="AKJ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row>
    <row r="13" spans="1:1059" ht="19" x14ac:dyDescent="0.25">
      <c r="A13" s="243" t="s">
        <v>263</v>
      </c>
      <c r="B13" s="244">
        <v>26</v>
      </c>
      <c r="C13" s="241"/>
      <c r="D13" s="244">
        <v>78</v>
      </c>
      <c r="E13" s="241">
        <v>86</v>
      </c>
      <c r="F13" s="244">
        <v>29</v>
      </c>
      <c r="G13" s="244">
        <v>11</v>
      </c>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c r="HY13" s="16"/>
      <c r="HZ13" s="16"/>
      <c r="IA13" s="16"/>
      <c r="IB13" s="16"/>
      <c r="IC13" s="16"/>
      <c r="ID13" s="16"/>
      <c r="IE13" s="16"/>
      <c r="IF13" s="16"/>
      <c r="IG13" s="16"/>
      <c r="IH13" s="16"/>
      <c r="II13" s="16"/>
      <c r="IJ13" s="16"/>
      <c r="IK13" s="16"/>
      <c r="IL13" s="16"/>
      <c r="IM13" s="16"/>
      <c r="IN13" s="16"/>
      <c r="IO13" s="16"/>
      <c r="IP13" s="16"/>
      <c r="IQ13" s="16"/>
      <c r="IR13" s="16"/>
      <c r="IS13" s="16"/>
      <c r="IT13" s="16"/>
      <c r="IU13" s="16"/>
      <c r="IV13" s="16"/>
      <c r="IW13" s="16"/>
      <c r="IX13" s="16"/>
      <c r="IY13" s="16"/>
      <c r="IZ13" s="16"/>
      <c r="JA13" s="16"/>
      <c r="JB13" s="16"/>
      <c r="JC13" s="16"/>
      <c r="JD13" s="16"/>
      <c r="JE13" s="16"/>
      <c r="JF13" s="16"/>
      <c r="JG13" s="16"/>
      <c r="JH13" s="16"/>
      <c r="JI13" s="16"/>
      <c r="JJ13" s="16"/>
      <c r="JK13" s="16"/>
      <c r="JL13" s="16"/>
      <c r="JM13" s="16"/>
      <c r="JN13" s="16"/>
      <c r="JO13" s="16"/>
      <c r="JP13" s="16"/>
      <c r="JQ13" s="16"/>
      <c r="JR13" s="16"/>
      <c r="JS13" s="16"/>
      <c r="JT13" s="16"/>
      <c r="JU13" s="16"/>
      <c r="JV13" s="16"/>
      <c r="JW13" s="16"/>
      <c r="JX13" s="16"/>
      <c r="JY13" s="16"/>
      <c r="JZ13" s="16"/>
      <c r="KA13" s="16"/>
      <c r="KB13" s="16"/>
      <c r="KC13" s="16"/>
      <c r="KD13" s="16"/>
      <c r="KE13" s="16"/>
      <c r="KF13" s="16"/>
      <c r="KG13" s="16"/>
      <c r="KH13" s="16"/>
      <c r="KI13" s="16"/>
      <c r="KJ13" s="16"/>
      <c r="KK13" s="16"/>
      <c r="KL13" s="16"/>
      <c r="KM13" s="16"/>
      <c r="KN13" s="16"/>
      <c r="KO13" s="16"/>
      <c r="KP13" s="16"/>
      <c r="KQ13" s="16"/>
      <c r="KR13" s="16"/>
      <c r="KS13" s="16"/>
      <c r="KT13" s="16"/>
      <c r="KU13" s="16"/>
      <c r="KV13" s="16"/>
      <c r="KW13" s="16"/>
      <c r="KX13" s="16"/>
      <c r="KY13" s="16"/>
      <c r="KZ13" s="16"/>
      <c r="LA13" s="16"/>
      <c r="LB13" s="16"/>
      <c r="LC13" s="16"/>
      <c r="LD13" s="16"/>
      <c r="LE13" s="16"/>
      <c r="LF13" s="16"/>
      <c r="LG13" s="16"/>
      <c r="LH13" s="16"/>
      <c r="LI13" s="16"/>
      <c r="LJ13" s="16"/>
      <c r="LK13" s="16"/>
      <c r="LL13" s="16"/>
      <c r="LM13" s="16"/>
      <c r="LN13" s="16"/>
      <c r="LO13" s="16"/>
      <c r="LP13" s="16"/>
      <c r="LQ13" s="16"/>
      <c r="LR13" s="16"/>
      <c r="LS13" s="16"/>
      <c r="LT13" s="16"/>
      <c r="LU13" s="16"/>
      <c r="LV13" s="16"/>
      <c r="LW13" s="16"/>
      <c r="LX13" s="16"/>
      <c r="LY13" s="16"/>
      <c r="LZ13" s="16"/>
      <c r="MA13" s="16"/>
      <c r="MB13" s="16"/>
      <c r="MC13" s="16"/>
      <c r="MD13" s="16"/>
      <c r="ME13" s="16"/>
      <c r="MF13" s="16"/>
      <c r="MG13" s="16"/>
      <c r="MH13" s="16"/>
      <c r="MI13" s="16"/>
      <c r="MJ13" s="16"/>
      <c r="MK13" s="16"/>
      <c r="ML13" s="16"/>
      <c r="MM13" s="16"/>
      <c r="MN13" s="16"/>
      <c r="MO13" s="16"/>
      <c r="MP13" s="16"/>
      <c r="MQ13" s="16"/>
      <c r="MR13" s="16"/>
      <c r="MS13" s="16"/>
      <c r="MT13" s="16"/>
      <c r="MU13" s="16"/>
      <c r="MV13" s="16"/>
      <c r="MW13" s="16"/>
      <c r="MX13" s="16"/>
      <c r="MY13" s="16"/>
      <c r="MZ13" s="16"/>
      <c r="NA13" s="16"/>
      <c r="NB13" s="16"/>
      <c r="NC13" s="16"/>
      <c r="ND13" s="16"/>
      <c r="NE13" s="16"/>
      <c r="NF13" s="16"/>
      <c r="NG13" s="16"/>
      <c r="NH13" s="16"/>
      <c r="NI13" s="16"/>
      <c r="NJ13" s="16"/>
      <c r="NK13" s="16"/>
      <c r="NL13" s="16"/>
      <c r="NM13" s="16"/>
      <c r="NN13" s="16"/>
      <c r="NO13" s="16"/>
      <c r="NP13" s="16"/>
      <c r="NQ13" s="16"/>
      <c r="NR13" s="16"/>
      <c r="NS13" s="16"/>
      <c r="NT13" s="16"/>
      <c r="NU13" s="16"/>
      <c r="NV13" s="16"/>
      <c r="NW13" s="16"/>
      <c r="NX13" s="16"/>
      <c r="NY13" s="16"/>
      <c r="NZ13" s="16"/>
      <c r="OA13" s="16"/>
      <c r="OB13" s="16"/>
      <c r="OC13" s="16"/>
      <c r="OD13" s="16"/>
      <c r="OE13" s="16"/>
      <c r="OF13" s="16"/>
      <c r="OG13" s="16"/>
      <c r="OH13" s="16"/>
      <c r="OI13" s="16"/>
      <c r="OJ13" s="16"/>
      <c r="OK13" s="16"/>
      <c r="OL13" s="16"/>
      <c r="OM13" s="16"/>
      <c r="ON13" s="16"/>
      <c r="OO13" s="16"/>
      <c r="OP13" s="16"/>
      <c r="OQ13" s="16"/>
      <c r="OR13" s="16"/>
      <c r="OS13" s="16"/>
      <c r="OT13" s="16"/>
      <c r="OU13" s="16"/>
      <c r="OV13" s="16"/>
      <c r="OW13" s="16"/>
      <c r="OX13" s="16"/>
      <c r="OY13" s="16"/>
      <c r="OZ13" s="16"/>
      <c r="PA13" s="16"/>
      <c r="PB13" s="16"/>
      <c r="PC13" s="16"/>
      <c r="PD13" s="16"/>
      <c r="PE13" s="16"/>
      <c r="PF13" s="16"/>
      <c r="PG13" s="16"/>
      <c r="PH13" s="16"/>
      <c r="PI13" s="16"/>
      <c r="PJ13" s="16"/>
      <c r="PK13" s="16"/>
      <c r="PL13" s="16"/>
      <c r="PM13" s="16"/>
      <c r="PN13" s="16"/>
      <c r="PO13" s="16"/>
      <c r="PP13" s="16"/>
      <c r="PQ13" s="16"/>
      <c r="PR13" s="16"/>
      <c r="PS13" s="16"/>
      <c r="PT13" s="16"/>
      <c r="PU13" s="16"/>
      <c r="PV13" s="16"/>
      <c r="PW13" s="16"/>
      <c r="PX13" s="16"/>
      <c r="PY13" s="16"/>
      <c r="PZ13" s="16"/>
      <c r="QA13" s="16"/>
      <c r="QB13" s="16"/>
      <c r="QC13" s="16"/>
      <c r="QD13" s="16"/>
      <c r="QE13" s="16"/>
      <c r="QF13" s="16"/>
      <c r="QG13" s="16"/>
      <c r="QH13" s="16"/>
      <c r="QI13" s="16"/>
      <c r="QJ13" s="16"/>
      <c r="QK13" s="16"/>
      <c r="QL13" s="16"/>
      <c r="QM13" s="16"/>
      <c r="QN13" s="16"/>
      <c r="QO13" s="16"/>
      <c r="QP13" s="16"/>
      <c r="QQ13" s="16"/>
      <c r="QR13" s="16"/>
      <c r="QS13" s="16"/>
      <c r="QT13" s="16"/>
      <c r="QU13" s="16"/>
      <c r="QV13" s="16"/>
      <c r="QW13" s="16"/>
      <c r="QX13" s="16"/>
      <c r="QY13" s="16"/>
      <c r="QZ13" s="16"/>
      <c r="RA13" s="16"/>
      <c r="RB13" s="16"/>
      <c r="RC13" s="16"/>
      <c r="RD13" s="16"/>
      <c r="RE13" s="16"/>
      <c r="RF13" s="16"/>
      <c r="RG13" s="16"/>
      <c r="RH13" s="16"/>
      <c r="RI13" s="16"/>
      <c r="RJ13" s="16"/>
      <c r="RK13" s="16"/>
      <c r="RL13" s="16"/>
      <c r="RM13" s="16"/>
      <c r="RN13" s="16"/>
      <c r="RO13" s="16"/>
      <c r="RP13" s="16"/>
      <c r="RQ13" s="16"/>
      <c r="RR13" s="16"/>
      <c r="RS13" s="16"/>
      <c r="RT13" s="16"/>
      <c r="RU13" s="16"/>
      <c r="RV13" s="16"/>
      <c r="RW13" s="16"/>
      <c r="RX13" s="16"/>
      <c r="RY13" s="16"/>
      <c r="RZ13" s="16"/>
      <c r="SA13" s="16"/>
      <c r="SB13" s="16"/>
      <c r="SC13" s="16"/>
      <c r="SD13" s="16"/>
      <c r="SE13" s="16"/>
      <c r="SF13" s="16"/>
      <c r="SG13" s="16"/>
      <c r="SH13" s="16"/>
      <c r="SI13" s="16"/>
      <c r="SJ13" s="16"/>
      <c r="SK13" s="16"/>
      <c r="SL13" s="16"/>
      <c r="SM13" s="16"/>
      <c r="SN13" s="16"/>
      <c r="SO13" s="16"/>
      <c r="SP13" s="16"/>
      <c r="SQ13" s="16"/>
      <c r="SR13" s="16"/>
      <c r="SS13" s="16"/>
      <c r="ST13" s="16"/>
      <c r="SU13" s="16"/>
      <c r="SV13" s="16"/>
      <c r="SW13" s="16"/>
      <c r="SX13" s="16"/>
      <c r="SY13" s="16"/>
      <c r="SZ13" s="16"/>
      <c r="TA13" s="16"/>
      <c r="TB13" s="16"/>
      <c r="TC13" s="16"/>
      <c r="TD13" s="16"/>
      <c r="TE13" s="16"/>
      <c r="TF13" s="16"/>
      <c r="TG13" s="16"/>
      <c r="TH13" s="16"/>
      <c r="TI13" s="16"/>
      <c r="TJ13" s="16"/>
      <c r="TK13" s="16"/>
      <c r="TL13" s="16"/>
      <c r="TM13" s="16"/>
      <c r="TN13" s="16"/>
      <c r="TO13" s="16"/>
      <c r="TP13" s="16"/>
      <c r="TQ13" s="16"/>
      <c r="TR13" s="16"/>
      <c r="TS13" s="16"/>
      <c r="TT13" s="16"/>
      <c r="TU13" s="16"/>
      <c r="TV13" s="16"/>
      <c r="TW13" s="16"/>
      <c r="TX13" s="16"/>
      <c r="TY13" s="16"/>
      <c r="TZ13" s="16"/>
      <c r="UA13" s="16"/>
      <c r="UB13" s="16"/>
      <c r="UC13" s="16"/>
      <c r="UD13" s="16"/>
      <c r="UE13" s="16"/>
      <c r="UF13" s="16"/>
      <c r="UG13" s="16"/>
      <c r="UH13" s="16"/>
      <c r="UI13" s="16"/>
      <c r="UJ13" s="16"/>
      <c r="UK13" s="16"/>
      <c r="UL13" s="16"/>
      <c r="UM13" s="16"/>
      <c r="UN13" s="16"/>
      <c r="UO13" s="16"/>
      <c r="UP13" s="16"/>
      <c r="UQ13" s="16"/>
      <c r="UR13" s="16"/>
      <c r="US13" s="16"/>
      <c r="UT13" s="16"/>
      <c r="UU13" s="16"/>
      <c r="UV13" s="16"/>
      <c r="UW13" s="16"/>
      <c r="UX13" s="16"/>
      <c r="UY13" s="16"/>
      <c r="UZ13" s="16"/>
      <c r="VA13" s="16"/>
      <c r="VB13" s="16"/>
      <c r="VC13" s="16"/>
      <c r="VD13" s="16"/>
      <c r="VE13" s="16"/>
      <c r="VF13" s="16"/>
      <c r="VG13" s="16"/>
      <c r="VH13" s="16"/>
      <c r="VI13" s="16"/>
      <c r="VJ13" s="16"/>
      <c r="VK13" s="16"/>
      <c r="VL13" s="16"/>
      <c r="VM13" s="16"/>
      <c r="VN13" s="16"/>
      <c r="VO13" s="16"/>
      <c r="VP13" s="16"/>
      <c r="VQ13" s="16"/>
      <c r="VR13" s="16"/>
      <c r="VS13" s="16"/>
      <c r="VT13" s="16"/>
      <c r="VU13" s="16"/>
      <c r="VV13" s="16"/>
      <c r="VW13" s="16"/>
      <c r="VX13" s="16"/>
      <c r="VY13" s="16"/>
      <c r="VZ13" s="16"/>
      <c r="WA13" s="16"/>
      <c r="WB13" s="16"/>
      <c r="WC13" s="16"/>
      <c r="WD13" s="16"/>
      <c r="WE13" s="16"/>
      <c r="WF13" s="16"/>
      <c r="WG13" s="16"/>
      <c r="WH13" s="16"/>
      <c r="WI13" s="16"/>
      <c r="WJ13" s="16"/>
      <c r="WK13" s="16"/>
      <c r="WL13" s="16"/>
      <c r="WM13" s="16"/>
      <c r="WN13" s="16"/>
      <c r="WO13" s="16"/>
      <c r="WP13" s="16"/>
      <c r="WQ13" s="16"/>
      <c r="WR13" s="16"/>
      <c r="WS13" s="16"/>
      <c r="WT13" s="16"/>
      <c r="WU13" s="16"/>
      <c r="WV13" s="16"/>
      <c r="WW13" s="16"/>
      <c r="WX13" s="16"/>
      <c r="WY13" s="16"/>
      <c r="WZ13" s="16"/>
      <c r="XA13" s="16"/>
      <c r="XB13" s="16"/>
      <c r="XC13" s="16"/>
      <c r="XD13" s="16"/>
      <c r="XE13" s="16"/>
      <c r="XF13" s="16"/>
      <c r="XG13" s="16"/>
      <c r="XH13" s="16"/>
      <c r="XI13" s="16"/>
      <c r="XJ13" s="16"/>
      <c r="XK13" s="16"/>
      <c r="XL13" s="16"/>
      <c r="XM13" s="16"/>
      <c r="XN13" s="16"/>
      <c r="XO13" s="16"/>
      <c r="XP13" s="16"/>
      <c r="XQ13" s="16"/>
      <c r="XR13" s="16"/>
      <c r="XS13" s="16"/>
      <c r="XT13" s="16"/>
      <c r="XU13" s="16"/>
      <c r="XV13" s="16"/>
      <c r="XW13" s="16"/>
      <c r="XX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YV13" s="16"/>
      <c r="YW13" s="16"/>
      <c r="YX13" s="16"/>
      <c r="YY13" s="16"/>
      <c r="YZ13" s="16"/>
      <c r="ZA13" s="16"/>
      <c r="ZB13" s="16"/>
      <c r="ZC13" s="16"/>
      <c r="ZD13" s="16"/>
      <c r="ZE13" s="16"/>
      <c r="ZF13" s="16"/>
      <c r="ZG13" s="16"/>
      <c r="ZH13" s="16"/>
      <c r="ZI13" s="16"/>
      <c r="ZJ13" s="16"/>
      <c r="ZK13" s="16"/>
      <c r="ZL13" s="16"/>
      <c r="ZM13" s="16"/>
      <c r="ZN13" s="16"/>
      <c r="ZO13" s="16"/>
      <c r="ZP13" s="16"/>
      <c r="ZQ13" s="16"/>
      <c r="ZR13" s="16"/>
      <c r="ZS13" s="16"/>
      <c r="ZT13" s="16"/>
      <c r="ZU13" s="16"/>
      <c r="ZV13" s="16"/>
      <c r="ZW13" s="16"/>
      <c r="ZX13" s="16"/>
      <c r="ZY13" s="16"/>
      <c r="ZZ13" s="16"/>
      <c r="AAA13" s="16"/>
      <c r="AAB13" s="16"/>
      <c r="AAC13" s="16"/>
      <c r="AAD13" s="16"/>
      <c r="AAE13" s="16"/>
      <c r="AAF13" s="16"/>
      <c r="AAG13" s="16"/>
      <c r="AAH13" s="16"/>
      <c r="AAI13" s="16"/>
      <c r="AAJ13" s="16"/>
      <c r="AAK13" s="16"/>
      <c r="AAL13" s="16"/>
      <c r="AAM13" s="16"/>
      <c r="AAN13" s="16"/>
      <c r="AAO13" s="16"/>
      <c r="AAP13" s="16"/>
      <c r="AAQ13" s="16"/>
      <c r="AAR13" s="16"/>
      <c r="AAS13" s="16"/>
      <c r="AAT13" s="16"/>
      <c r="AAU13" s="16"/>
      <c r="AAV13" s="16"/>
      <c r="AAW13" s="16"/>
      <c r="AAX13" s="16"/>
      <c r="AAY13" s="16"/>
      <c r="AAZ13" s="16"/>
      <c r="ABA13" s="16"/>
      <c r="ABB13" s="16"/>
      <c r="ABC13" s="16"/>
      <c r="ABD13" s="16"/>
      <c r="ABE13" s="16"/>
      <c r="ABF13" s="16"/>
      <c r="ABG13" s="16"/>
      <c r="ABH13" s="16"/>
      <c r="ABI13" s="16"/>
      <c r="ABJ13" s="16"/>
      <c r="ABK13" s="16"/>
      <c r="ABL13" s="16"/>
      <c r="ABM13" s="16"/>
      <c r="ABN13" s="16"/>
      <c r="ABO13" s="16"/>
      <c r="ABP13" s="16"/>
      <c r="ABQ13" s="16"/>
      <c r="ABR13" s="16"/>
      <c r="ABS13" s="16"/>
      <c r="ABT13" s="16"/>
      <c r="ABU13" s="16"/>
      <c r="ABV13" s="16"/>
      <c r="ABW13" s="16"/>
      <c r="ABX13" s="16"/>
      <c r="ABY13" s="16"/>
      <c r="ABZ13" s="16"/>
      <c r="ACA13" s="16"/>
      <c r="ACB13" s="16"/>
      <c r="ACC13" s="16"/>
      <c r="ACD13" s="16"/>
      <c r="ACE13" s="16"/>
      <c r="ACF13" s="16"/>
      <c r="ACG13" s="16"/>
      <c r="ACH13" s="16"/>
      <c r="ACI13" s="16"/>
      <c r="ACJ13" s="16"/>
      <c r="ACK13" s="16"/>
      <c r="ACL13" s="16"/>
      <c r="ACM13" s="16"/>
      <c r="ACN13" s="16"/>
      <c r="ACO13" s="16"/>
      <c r="ACP13" s="16"/>
      <c r="ACQ13" s="16"/>
      <c r="ACR13" s="16"/>
      <c r="ACS13" s="16"/>
      <c r="ACT13" s="16"/>
      <c r="ACU13" s="16"/>
      <c r="ACV13" s="16"/>
      <c r="ACW13" s="16"/>
      <c r="ACX13" s="16"/>
      <c r="ACY13" s="16"/>
      <c r="ACZ13" s="16"/>
      <c r="ADA13" s="16"/>
      <c r="ADB13" s="16"/>
      <c r="ADC13" s="16"/>
      <c r="ADD13" s="16"/>
      <c r="ADE13" s="16"/>
      <c r="ADF13" s="16"/>
      <c r="ADG13" s="16"/>
      <c r="ADH13" s="16"/>
      <c r="ADI13" s="16"/>
      <c r="ADJ13" s="16"/>
      <c r="ADK13" s="16"/>
      <c r="ADL13" s="16"/>
      <c r="ADM13" s="16"/>
      <c r="ADN13" s="16"/>
      <c r="ADO13" s="16"/>
      <c r="ADP13" s="16"/>
      <c r="ADQ13" s="16"/>
      <c r="ADR13" s="16"/>
      <c r="ADS13" s="16"/>
      <c r="ADT13" s="16"/>
      <c r="ADU13" s="16"/>
      <c r="ADV13" s="16"/>
      <c r="ADW13" s="16"/>
      <c r="ADX13" s="16"/>
      <c r="ADY13" s="16"/>
      <c r="ADZ13" s="16"/>
      <c r="AEA13" s="16"/>
      <c r="AEB13" s="16"/>
      <c r="AEC13" s="16"/>
      <c r="AED13" s="16"/>
      <c r="AEE13" s="16"/>
      <c r="AEF13" s="16"/>
      <c r="AEG13" s="16"/>
      <c r="AEH13" s="16"/>
      <c r="AEI13" s="16"/>
      <c r="AEJ13" s="16"/>
      <c r="AEK13" s="16"/>
      <c r="AEL13" s="16"/>
      <c r="AEM13" s="16"/>
      <c r="AEN13" s="16"/>
      <c r="AEO13" s="16"/>
      <c r="AEP13" s="16"/>
      <c r="AEQ13" s="16"/>
      <c r="AER13" s="16"/>
      <c r="AES13" s="16"/>
      <c r="AET13" s="16"/>
      <c r="AEU13" s="16"/>
      <c r="AEV13" s="16"/>
      <c r="AEW13" s="16"/>
      <c r="AEX13" s="16"/>
      <c r="AEY13" s="16"/>
      <c r="AEZ13" s="16"/>
      <c r="AFA13" s="16"/>
      <c r="AFB13" s="16"/>
      <c r="AFC13" s="16"/>
      <c r="AFD13" s="16"/>
      <c r="AFE13" s="16"/>
      <c r="AFF13" s="16"/>
      <c r="AFG13" s="16"/>
      <c r="AFH13" s="16"/>
      <c r="AFI13" s="16"/>
      <c r="AFJ13" s="16"/>
      <c r="AFK13" s="16"/>
      <c r="AFL13" s="16"/>
      <c r="AFM13" s="16"/>
      <c r="AFN13" s="16"/>
      <c r="AFO13" s="16"/>
      <c r="AFP13" s="16"/>
      <c r="AFQ13" s="16"/>
      <c r="AFR13" s="16"/>
      <c r="AFS13" s="16"/>
      <c r="AFT13" s="16"/>
      <c r="AFU13" s="16"/>
      <c r="AFV13" s="16"/>
      <c r="AFW13" s="16"/>
      <c r="AFX13" s="16"/>
      <c r="AFY13" s="16"/>
      <c r="AFZ13" s="16"/>
      <c r="AGA13" s="16"/>
      <c r="AGB13" s="16"/>
      <c r="AGC13" s="16"/>
      <c r="AGD13" s="16"/>
      <c r="AGE13" s="16"/>
      <c r="AGF13" s="16"/>
      <c r="AGG13" s="16"/>
      <c r="AGH13" s="16"/>
      <c r="AGI13" s="16"/>
      <c r="AGJ13" s="16"/>
      <c r="AGK13" s="16"/>
      <c r="AGL13" s="16"/>
      <c r="AGM13" s="16"/>
      <c r="AGN13" s="16"/>
      <c r="AGO13" s="16"/>
      <c r="AGP13" s="16"/>
      <c r="AGQ13" s="16"/>
      <c r="AGR13" s="16"/>
      <c r="AGS13" s="16"/>
      <c r="AGT13" s="16"/>
      <c r="AGU13" s="16"/>
      <c r="AGV13" s="16"/>
      <c r="AGW13" s="16"/>
      <c r="AGX13" s="16"/>
      <c r="AGY13" s="16"/>
      <c r="AGZ13" s="16"/>
      <c r="AHA13" s="16"/>
      <c r="AHB13" s="16"/>
      <c r="AHC13" s="16"/>
      <c r="AHD13" s="16"/>
      <c r="AHE13" s="16"/>
      <c r="AHF13" s="16"/>
      <c r="AHG13" s="16"/>
      <c r="AHH13" s="16"/>
      <c r="AHI13" s="16"/>
      <c r="AHJ13" s="16"/>
      <c r="AHK13" s="16"/>
      <c r="AHL13" s="16"/>
      <c r="AHM13" s="16"/>
      <c r="AHN13" s="16"/>
      <c r="AHO13" s="16"/>
      <c r="AHP13" s="16"/>
      <c r="AHQ13" s="16"/>
      <c r="AHR13" s="16"/>
      <c r="AHS13" s="16"/>
      <c r="AHT13" s="16"/>
      <c r="AHU13" s="16"/>
      <c r="AHV13" s="16"/>
      <c r="AHW13" s="16"/>
      <c r="AHX13" s="16"/>
      <c r="AHY13" s="16"/>
      <c r="AHZ13" s="16"/>
      <c r="AIA13" s="16"/>
      <c r="AIB13" s="16"/>
      <c r="AIC13" s="16"/>
      <c r="AID13" s="16"/>
      <c r="AIE13" s="16"/>
      <c r="AIF13" s="16"/>
      <c r="AIG13" s="16"/>
      <c r="AIH13" s="16"/>
      <c r="AII13" s="16"/>
      <c r="AIJ13" s="16"/>
      <c r="AIK13" s="16"/>
      <c r="AIL13" s="16"/>
      <c r="AIM13" s="16"/>
      <c r="AIN13" s="16"/>
      <c r="AIO13" s="16"/>
      <c r="AIP13" s="16"/>
      <c r="AIQ13" s="16"/>
      <c r="AIR13" s="16"/>
      <c r="AIS13" s="16"/>
      <c r="AIT13" s="16"/>
      <c r="AIU13" s="16"/>
      <c r="AIV13" s="16"/>
      <c r="AIW13" s="16"/>
      <c r="AIX13" s="16"/>
      <c r="AIY13" s="16"/>
      <c r="AIZ13" s="16"/>
      <c r="AJA13" s="16"/>
      <c r="AJB13" s="16"/>
      <c r="AJC13" s="16"/>
      <c r="AJD13" s="16"/>
      <c r="AJE13" s="16"/>
      <c r="AJF13" s="16"/>
      <c r="AJG13" s="16"/>
      <c r="AJH13" s="16"/>
      <c r="AJI13" s="16"/>
      <c r="AJJ13" s="16"/>
      <c r="AJK13" s="16"/>
      <c r="AJL13" s="16"/>
      <c r="AJM13" s="16"/>
      <c r="AJN13" s="16"/>
      <c r="AJO13" s="16"/>
      <c r="AJP13" s="16"/>
      <c r="AJQ13" s="16"/>
      <c r="AJR13" s="16"/>
      <c r="AJS13" s="16"/>
      <c r="AJT13" s="16"/>
      <c r="AJU13" s="16"/>
      <c r="AJV13" s="16"/>
      <c r="AJW13" s="16"/>
      <c r="AJX13" s="16"/>
      <c r="AJY13" s="16"/>
      <c r="AJZ13" s="16"/>
      <c r="AKA13" s="16"/>
      <c r="AKB13" s="16"/>
      <c r="AKC13" s="16"/>
      <c r="AKD13" s="16"/>
      <c r="AKE13" s="16"/>
      <c r="AKF13" s="16"/>
      <c r="AKG13" s="16"/>
      <c r="AKH13" s="16"/>
      <c r="AKI13" s="16"/>
      <c r="AKJ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row>
    <row r="14" spans="1:1059" ht="19" x14ac:dyDescent="0.25">
      <c r="A14" s="243" t="s">
        <v>264</v>
      </c>
      <c r="B14" s="244">
        <v>14</v>
      </c>
      <c r="C14" s="241"/>
      <c r="D14" s="244">
        <v>83</v>
      </c>
      <c r="E14" s="241">
        <v>64</v>
      </c>
      <c r="F14" s="244">
        <v>5</v>
      </c>
      <c r="G14" s="244">
        <v>9</v>
      </c>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6"/>
      <c r="IJ14" s="16"/>
      <c r="IK14" s="16"/>
      <c r="IL14" s="16"/>
      <c r="IM14" s="16"/>
      <c r="IN14" s="16"/>
      <c r="IO14" s="16"/>
      <c r="IP14" s="16"/>
      <c r="IQ14" s="16"/>
      <c r="IR14" s="16"/>
      <c r="IS14" s="16"/>
      <c r="IT14" s="16"/>
      <c r="IU14" s="16"/>
      <c r="IV14" s="16"/>
      <c r="IW14" s="16"/>
      <c r="IX14" s="16"/>
      <c r="IY14" s="16"/>
      <c r="IZ14" s="16"/>
      <c r="JA14" s="16"/>
      <c r="JB14" s="16"/>
      <c r="JC14" s="16"/>
      <c r="JD14" s="16"/>
      <c r="JE14" s="16"/>
      <c r="JF14" s="16"/>
      <c r="JG14" s="16"/>
      <c r="JH14" s="16"/>
      <c r="JI14" s="16"/>
      <c r="JJ14" s="16"/>
      <c r="JK14" s="16"/>
      <c r="JL14" s="16"/>
      <c r="JM14" s="16"/>
      <c r="JN14" s="16"/>
      <c r="JO14" s="16"/>
      <c r="JP14" s="16"/>
      <c r="JQ14" s="16"/>
      <c r="JR14" s="16"/>
      <c r="JS14" s="16"/>
      <c r="JT14" s="16"/>
      <c r="JU14" s="16"/>
      <c r="JV14" s="16"/>
      <c r="JW14" s="16"/>
      <c r="JX14" s="16"/>
      <c r="JY14" s="16"/>
      <c r="JZ14" s="16"/>
      <c r="KA14" s="16"/>
      <c r="KB14" s="16"/>
      <c r="KC14" s="16"/>
      <c r="KD14" s="16"/>
      <c r="KE14" s="16"/>
      <c r="KF14" s="16"/>
      <c r="KG14" s="16"/>
      <c r="KH14" s="16"/>
      <c r="KI14" s="16"/>
      <c r="KJ14" s="16"/>
      <c r="KK14" s="16"/>
      <c r="KL14" s="16"/>
      <c r="KM14" s="16"/>
      <c r="KN14" s="16"/>
      <c r="KO14" s="16"/>
      <c r="KP14" s="16"/>
      <c r="KQ14" s="16"/>
      <c r="KR14" s="16"/>
      <c r="KS14" s="16"/>
      <c r="KT14" s="16"/>
      <c r="KU14" s="16"/>
      <c r="KV14" s="16"/>
      <c r="KW14" s="16"/>
      <c r="KX14" s="16"/>
      <c r="KY14" s="16"/>
      <c r="KZ14" s="16"/>
      <c r="LA14" s="16"/>
      <c r="LB14" s="16"/>
      <c r="LC14" s="16"/>
      <c r="LD14" s="16"/>
      <c r="LE14" s="16"/>
      <c r="LF14" s="16"/>
      <c r="LG14" s="16"/>
      <c r="LH14" s="16"/>
      <c r="LI14" s="16"/>
      <c r="LJ14" s="16"/>
      <c r="LK14" s="16"/>
      <c r="LL14" s="16"/>
      <c r="LM14" s="16"/>
      <c r="LN14" s="16"/>
      <c r="LO14" s="16"/>
      <c r="LP14" s="16"/>
      <c r="LQ14" s="16"/>
      <c r="LR14" s="16"/>
      <c r="LS14" s="16"/>
      <c r="LT14" s="16"/>
      <c r="LU14" s="16"/>
      <c r="LV14" s="16"/>
      <c r="LW14" s="16"/>
      <c r="LX14" s="16"/>
      <c r="LY14" s="16"/>
      <c r="LZ14" s="16"/>
      <c r="MA14" s="16"/>
      <c r="MB14" s="16"/>
      <c r="MC14" s="16"/>
      <c r="MD14" s="16"/>
      <c r="ME14" s="16"/>
      <c r="MF14" s="16"/>
      <c r="MG14" s="16"/>
      <c r="MH14" s="16"/>
      <c r="MI14" s="16"/>
      <c r="MJ14" s="16"/>
      <c r="MK14" s="16"/>
      <c r="ML14" s="16"/>
      <c r="MM14" s="16"/>
      <c r="MN14" s="16"/>
      <c r="MO14" s="16"/>
      <c r="MP14" s="16"/>
      <c r="MQ14" s="16"/>
      <c r="MR14" s="16"/>
      <c r="MS14" s="16"/>
      <c r="MT14" s="16"/>
      <c r="MU14" s="16"/>
      <c r="MV14" s="16"/>
      <c r="MW14" s="16"/>
      <c r="MX14" s="16"/>
      <c r="MY14" s="16"/>
      <c r="MZ14" s="16"/>
      <c r="NA14" s="16"/>
      <c r="NB14" s="16"/>
      <c r="NC14" s="16"/>
      <c r="ND14" s="16"/>
      <c r="NE14" s="16"/>
      <c r="NF14" s="16"/>
      <c r="NG14" s="16"/>
      <c r="NH14" s="16"/>
      <c r="NI14" s="16"/>
      <c r="NJ14" s="16"/>
      <c r="NK14" s="16"/>
      <c r="NL14" s="16"/>
      <c r="NM14" s="16"/>
      <c r="NN14" s="16"/>
      <c r="NO14" s="16"/>
      <c r="NP14" s="16"/>
      <c r="NQ14" s="16"/>
      <c r="NR14" s="16"/>
      <c r="NS14" s="16"/>
      <c r="NT14" s="16"/>
      <c r="NU14" s="16"/>
      <c r="NV14" s="16"/>
      <c r="NW14" s="16"/>
      <c r="NX14" s="16"/>
      <c r="NY14" s="16"/>
      <c r="NZ14" s="16"/>
      <c r="OA14" s="16"/>
      <c r="OB14" s="16"/>
      <c r="OC14" s="16"/>
      <c r="OD14" s="16"/>
      <c r="OE14" s="16"/>
      <c r="OF14" s="16"/>
      <c r="OG14" s="16"/>
      <c r="OH14" s="16"/>
      <c r="OI14" s="16"/>
      <c r="OJ14" s="16"/>
      <c r="OK14" s="16"/>
      <c r="OL14" s="16"/>
      <c r="OM14" s="16"/>
      <c r="ON14" s="16"/>
      <c r="OO14" s="16"/>
      <c r="OP14" s="16"/>
      <c r="OQ14" s="16"/>
      <c r="OR14" s="16"/>
      <c r="OS14" s="16"/>
      <c r="OT14" s="16"/>
      <c r="OU14" s="16"/>
      <c r="OV14" s="16"/>
      <c r="OW14" s="16"/>
      <c r="OX14" s="16"/>
      <c r="OY14" s="16"/>
      <c r="OZ14" s="16"/>
      <c r="PA14" s="16"/>
      <c r="PB14" s="16"/>
      <c r="PC14" s="16"/>
      <c r="PD14" s="16"/>
      <c r="PE14" s="16"/>
      <c r="PF14" s="16"/>
      <c r="PG14" s="16"/>
      <c r="PH14" s="16"/>
      <c r="PI14" s="16"/>
      <c r="PJ14" s="16"/>
      <c r="PK14" s="16"/>
      <c r="PL14" s="16"/>
      <c r="PM14" s="16"/>
      <c r="PN14" s="16"/>
      <c r="PO14" s="16"/>
      <c r="PP14" s="16"/>
      <c r="PQ14" s="16"/>
      <c r="PR14" s="16"/>
      <c r="PS14" s="16"/>
      <c r="PT14" s="16"/>
      <c r="PU14" s="16"/>
      <c r="PV14" s="16"/>
      <c r="PW14" s="16"/>
      <c r="PX14" s="16"/>
      <c r="PY14" s="16"/>
      <c r="PZ14" s="16"/>
      <c r="QA14" s="16"/>
      <c r="QB14" s="16"/>
      <c r="QC14" s="16"/>
      <c r="QD14" s="16"/>
      <c r="QE14" s="16"/>
      <c r="QF14" s="16"/>
      <c r="QG14" s="16"/>
      <c r="QH14" s="16"/>
      <c r="QI14" s="16"/>
      <c r="QJ14" s="16"/>
      <c r="QK14" s="16"/>
      <c r="QL14" s="16"/>
      <c r="QM14" s="16"/>
      <c r="QN14" s="16"/>
      <c r="QO14" s="16"/>
      <c r="QP14" s="16"/>
      <c r="QQ14" s="16"/>
      <c r="QR14" s="16"/>
      <c r="QS14" s="16"/>
      <c r="QT14" s="16"/>
      <c r="QU14" s="16"/>
      <c r="QV14" s="16"/>
      <c r="QW14" s="16"/>
      <c r="QX14" s="16"/>
      <c r="QY14" s="16"/>
      <c r="QZ14" s="16"/>
      <c r="RA14" s="16"/>
      <c r="RB14" s="16"/>
      <c r="RC14" s="16"/>
      <c r="RD14" s="16"/>
      <c r="RE14" s="16"/>
      <c r="RF14" s="16"/>
      <c r="RG14" s="16"/>
      <c r="RH14" s="16"/>
      <c r="RI14" s="16"/>
      <c r="RJ14" s="16"/>
      <c r="RK14" s="16"/>
      <c r="RL14" s="16"/>
      <c r="RM14" s="16"/>
      <c r="RN14" s="16"/>
      <c r="RO14" s="16"/>
      <c r="RP14" s="16"/>
      <c r="RQ14" s="16"/>
      <c r="RR14" s="16"/>
      <c r="RS14" s="16"/>
      <c r="RT14" s="16"/>
      <c r="RU14" s="16"/>
      <c r="RV14" s="16"/>
      <c r="RW14" s="16"/>
      <c r="RX14" s="16"/>
      <c r="RY14" s="16"/>
      <c r="RZ14" s="16"/>
      <c r="SA14" s="16"/>
      <c r="SB14" s="16"/>
      <c r="SC14" s="16"/>
      <c r="SD14" s="16"/>
      <c r="SE14" s="16"/>
      <c r="SF14" s="16"/>
      <c r="SG14" s="16"/>
      <c r="SH14" s="16"/>
      <c r="SI14" s="16"/>
      <c r="SJ14" s="16"/>
      <c r="SK14" s="16"/>
      <c r="SL14" s="16"/>
      <c r="SM14" s="16"/>
      <c r="SN14" s="16"/>
      <c r="SO14" s="16"/>
      <c r="SP14" s="16"/>
      <c r="SQ14" s="16"/>
      <c r="SR14" s="16"/>
      <c r="SS14" s="16"/>
      <c r="ST14" s="16"/>
      <c r="SU14" s="16"/>
      <c r="SV14" s="16"/>
      <c r="SW14" s="16"/>
      <c r="SX14" s="16"/>
      <c r="SY14" s="16"/>
      <c r="SZ14" s="16"/>
      <c r="TA14" s="16"/>
      <c r="TB14" s="16"/>
      <c r="TC14" s="16"/>
      <c r="TD14" s="16"/>
      <c r="TE14" s="16"/>
      <c r="TF14" s="16"/>
      <c r="TG14" s="16"/>
      <c r="TH14" s="16"/>
      <c r="TI14" s="16"/>
      <c r="TJ14" s="16"/>
      <c r="TK14" s="16"/>
      <c r="TL14" s="16"/>
      <c r="TM14" s="16"/>
      <c r="TN14" s="16"/>
      <c r="TO14" s="16"/>
      <c r="TP14" s="16"/>
      <c r="TQ14" s="16"/>
      <c r="TR14" s="16"/>
      <c r="TS14" s="16"/>
      <c r="TT14" s="16"/>
      <c r="TU14" s="16"/>
      <c r="TV14" s="16"/>
      <c r="TW14" s="16"/>
      <c r="TX14" s="16"/>
      <c r="TY14" s="16"/>
      <c r="TZ14" s="16"/>
      <c r="UA14" s="16"/>
      <c r="UB14" s="16"/>
      <c r="UC14" s="16"/>
      <c r="UD14" s="16"/>
      <c r="UE14" s="16"/>
      <c r="UF14" s="16"/>
      <c r="UG14" s="16"/>
      <c r="UH14" s="16"/>
      <c r="UI14" s="16"/>
      <c r="UJ14" s="16"/>
      <c r="UK14" s="16"/>
      <c r="UL14" s="16"/>
      <c r="UM14" s="16"/>
      <c r="UN14" s="16"/>
      <c r="UO14" s="16"/>
      <c r="UP14" s="16"/>
      <c r="UQ14" s="16"/>
      <c r="UR14" s="16"/>
      <c r="US14" s="16"/>
      <c r="UT14" s="16"/>
      <c r="UU14" s="16"/>
      <c r="UV14" s="16"/>
      <c r="UW14" s="16"/>
      <c r="UX14" s="16"/>
      <c r="UY14" s="16"/>
      <c r="UZ14" s="16"/>
      <c r="VA14" s="16"/>
      <c r="VB14" s="16"/>
      <c r="VC14" s="16"/>
      <c r="VD14" s="16"/>
      <c r="VE14" s="16"/>
      <c r="VF14" s="16"/>
      <c r="VG14" s="16"/>
      <c r="VH14" s="16"/>
      <c r="VI14" s="16"/>
      <c r="VJ14" s="16"/>
      <c r="VK14" s="16"/>
      <c r="VL14" s="16"/>
      <c r="VM14" s="16"/>
      <c r="VN14" s="16"/>
      <c r="VO14" s="16"/>
      <c r="VP14" s="16"/>
      <c r="VQ14" s="16"/>
      <c r="VR14" s="16"/>
      <c r="VS14" s="16"/>
      <c r="VT14" s="16"/>
      <c r="VU14" s="16"/>
      <c r="VV14" s="16"/>
      <c r="VW14" s="16"/>
      <c r="VX14" s="16"/>
      <c r="VY14" s="16"/>
      <c r="VZ14" s="16"/>
      <c r="WA14" s="16"/>
      <c r="WB14" s="16"/>
      <c r="WC14" s="16"/>
      <c r="WD14" s="16"/>
      <c r="WE14" s="16"/>
      <c r="WF14" s="16"/>
      <c r="WG14" s="16"/>
      <c r="WH14" s="16"/>
      <c r="WI14" s="16"/>
      <c r="WJ14" s="16"/>
      <c r="WK14" s="16"/>
      <c r="WL14" s="16"/>
      <c r="WM14" s="16"/>
      <c r="WN14" s="16"/>
      <c r="WO14" s="16"/>
      <c r="WP14" s="16"/>
      <c r="WQ14" s="16"/>
      <c r="WR14" s="16"/>
      <c r="WS14" s="16"/>
      <c r="WT14" s="16"/>
      <c r="WU14" s="16"/>
      <c r="WV14" s="16"/>
      <c r="WW14" s="16"/>
      <c r="WX14" s="16"/>
      <c r="WY14" s="16"/>
      <c r="WZ14" s="16"/>
      <c r="XA14" s="16"/>
      <c r="XB14" s="16"/>
      <c r="XC14" s="16"/>
      <c r="XD14" s="16"/>
      <c r="XE14" s="16"/>
      <c r="XF14" s="16"/>
      <c r="XG14" s="16"/>
      <c r="XH14" s="16"/>
      <c r="XI14" s="16"/>
      <c r="XJ14" s="16"/>
      <c r="XK14" s="16"/>
      <c r="XL14" s="16"/>
      <c r="XM14" s="16"/>
      <c r="XN14" s="16"/>
      <c r="XO14" s="16"/>
      <c r="XP14" s="16"/>
      <c r="XQ14" s="16"/>
      <c r="XR14" s="16"/>
      <c r="XS14" s="16"/>
      <c r="XT14" s="16"/>
      <c r="XU14" s="16"/>
      <c r="XV14" s="16"/>
      <c r="XW14" s="16"/>
      <c r="XX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YV14" s="16"/>
      <c r="YW14" s="16"/>
      <c r="YX14" s="16"/>
      <c r="YY14" s="16"/>
      <c r="YZ14" s="16"/>
      <c r="ZA14" s="16"/>
      <c r="ZB14" s="16"/>
      <c r="ZC14" s="16"/>
      <c r="ZD14" s="16"/>
      <c r="ZE14" s="16"/>
      <c r="ZF14" s="16"/>
      <c r="ZG14" s="16"/>
      <c r="ZH14" s="16"/>
      <c r="ZI14" s="16"/>
      <c r="ZJ14" s="16"/>
      <c r="ZK14" s="16"/>
      <c r="ZL14" s="16"/>
      <c r="ZM14" s="16"/>
      <c r="ZN14" s="16"/>
      <c r="ZO14" s="16"/>
      <c r="ZP14" s="16"/>
      <c r="ZQ14" s="16"/>
      <c r="ZR14" s="16"/>
      <c r="ZS14" s="16"/>
      <c r="ZT14" s="16"/>
      <c r="ZU14" s="16"/>
      <c r="ZV14" s="16"/>
      <c r="ZW14" s="16"/>
      <c r="ZX14" s="16"/>
      <c r="ZY14" s="16"/>
      <c r="ZZ14" s="16"/>
      <c r="AAA14" s="16"/>
      <c r="AAB14" s="16"/>
      <c r="AAC14" s="16"/>
      <c r="AAD14" s="16"/>
      <c r="AAE14" s="16"/>
      <c r="AAF14" s="16"/>
      <c r="AAG14" s="16"/>
      <c r="AAH14" s="16"/>
      <c r="AAI14" s="16"/>
      <c r="AAJ14" s="16"/>
      <c r="AAK14" s="16"/>
      <c r="AAL14" s="16"/>
      <c r="AAM14" s="16"/>
      <c r="AAN14" s="16"/>
      <c r="AAO14" s="16"/>
      <c r="AAP14" s="16"/>
      <c r="AAQ14" s="16"/>
      <c r="AAR14" s="16"/>
      <c r="AAS14" s="16"/>
      <c r="AAT14" s="16"/>
      <c r="AAU14" s="16"/>
      <c r="AAV14" s="16"/>
      <c r="AAW14" s="16"/>
      <c r="AAX14" s="16"/>
      <c r="AAY14" s="16"/>
      <c r="AAZ14" s="16"/>
      <c r="ABA14" s="16"/>
      <c r="ABB14" s="16"/>
      <c r="ABC14" s="16"/>
      <c r="ABD14" s="16"/>
      <c r="ABE14" s="16"/>
      <c r="ABF14" s="16"/>
      <c r="ABG14" s="16"/>
      <c r="ABH14" s="16"/>
      <c r="ABI14" s="16"/>
      <c r="ABJ14" s="16"/>
      <c r="ABK14" s="16"/>
      <c r="ABL14" s="16"/>
      <c r="ABM14" s="16"/>
      <c r="ABN14" s="16"/>
      <c r="ABO14" s="16"/>
      <c r="ABP14" s="16"/>
      <c r="ABQ14" s="16"/>
      <c r="ABR14" s="16"/>
      <c r="ABS14" s="16"/>
      <c r="ABT14" s="16"/>
      <c r="ABU14" s="16"/>
      <c r="ABV14" s="16"/>
      <c r="ABW14" s="16"/>
      <c r="ABX14" s="16"/>
      <c r="ABY14" s="16"/>
      <c r="ABZ14" s="16"/>
      <c r="ACA14" s="16"/>
      <c r="ACB14" s="16"/>
      <c r="ACC14" s="16"/>
      <c r="ACD14" s="16"/>
      <c r="ACE14" s="16"/>
      <c r="ACF14" s="16"/>
      <c r="ACG14" s="16"/>
      <c r="ACH14" s="16"/>
      <c r="ACI14" s="16"/>
      <c r="ACJ14" s="16"/>
      <c r="ACK14" s="16"/>
      <c r="ACL14" s="16"/>
      <c r="ACM14" s="16"/>
      <c r="ACN14" s="16"/>
      <c r="ACO14" s="16"/>
      <c r="ACP14" s="16"/>
      <c r="ACQ14" s="16"/>
      <c r="ACR14" s="16"/>
      <c r="ACS14" s="16"/>
      <c r="ACT14" s="16"/>
      <c r="ACU14" s="16"/>
      <c r="ACV14" s="16"/>
      <c r="ACW14" s="16"/>
      <c r="ACX14" s="16"/>
      <c r="ACY14" s="16"/>
      <c r="ACZ14" s="16"/>
      <c r="ADA14" s="16"/>
      <c r="ADB14" s="16"/>
      <c r="ADC14" s="16"/>
      <c r="ADD14" s="16"/>
      <c r="ADE14" s="16"/>
      <c r="ADF14" s="16"/>
      <c r="ADG14" s="16"/>
      <c r="ADH14" s="16"/>
      <c r="ADI14" s="16"/>
      <c r="ADJ14" s="16"/>
      <c r="ADK14" s="16"/>
      <c r="ADL14" s="16"/>
      <c r="ADM14" s="16"/>
      <c r="ADN14" s="16"/>
      <c r="ADO14" s="16"/>
      <c r="ADP14" s="16"/>
      <c r="ADQ14" s="16"/>
      <c r="ADR14" s="16"/>
      <c r="ADS14" s="16"/>
      <c r="ADT14" s="16"/>
      <c r="ADU14" s="16"/>
      <c r="ADV14" s="16"/>
      <c r="ADW14" s="16"/>
      <c r="ADX14" s="16"/>
      <c r="ADY14" s="16"/>
      <c r="ADZ14" s="16"/>
      <c r="AEA14" s="16"/>
      <c r="AEB14" s="16"/>
      <c r="AEC14" s="16"/>
      <c r="AED14" s="16"/>
      <c r="AEE14" s="16"/>
      <c r="AEF14" s="16"/>
      <c r="AEG14" s="16"/>
      <c r="AEH14" s="16"/>
      <c r="AEI14" s="16"/>
      <c r="AEJ14" s="16"/>
      <c r="AEK14" s="16"/>
      <c r="AEL14" s="16"/>
      <c r="AEM14" s="16"/>
      <c r="AEN14" s="16"/>
      <c r="AEO14" s="16"/>
      <c r="AEP14" s="16"/>
      <c r="AEQ14" s="16"/>
      <c r="AER14" s="16"/>
      <c r="AES14" s="16"/>
      <c r="AET14" s="16"/>
      <c r="AEU14" s="16"/>
      <c r="AEV14" s="16"/>
      <c r="AEW14" s="16"/>
      <c r="AEX14" s="16"/>
      <c r="AEY14" s="16"/>
      <c r="AEZ14" s="16"/>
      <c r="AFA14" s="16"/>
      <c r="AFB14" s="16"/>
      <c r="AFC14" s="16"/>
      <c r="AFD14" s="16"/>
      <c r="AFE14" s="16"/>
      <c r="AFF14" s="16"/>
      <c r="AFG14" s="16"/>
      <c r="AFH14" s="16"/>
      <c r="AFI14" s="16"/>
      <c r="AFJ14" s="16"/>
      <c r="AFK14" s="16"/>
      <c r="AFL14" s="16"/>
      <c r="AFM14" s="16"/>
      <c r="AFN14" s="16"/>
      <c r="AFO14" s="16"/>
      <c r="AFP14" s="16"/>
      <c r="AFQ14" s="16"/>
      <c r="AFR14" s="16"/>
      <c r="AFS14" s="16"/>
      <c r="AFT14" s="16"/>
      <c r="AFU14" s="16"/>
      <c r="AFV14" s="16"/>
      <c r="AFW14" s="16"/>
      <c r="AFX14" s="16"/>
      <c r="AFY14" s="16"/>
      <c r="AFZ14" s="16"/>
      <c r="AGA14" s="16"/>
      <c r="AGB14" s="16"/>
      <c r="AGC14" s="16"/>
      <c r="AGD14" s="16"/>
      <c r="AGE14" s="16"/>
      <c r="AGF14" s="16"/>
      <c r="AGG14" s="16"/>
      <c r="AGH14" s="16"/>
      <c r="AGI14" s="16"/>
      <c r="AGJ14" s="16"/>
      <c r="AGK14" s="16"/>
      <c r="AGL14" s="16"/>
      <c r="AGM14" s="16"/>
      <c r="AGN14" s="16"/>
      <c r="AGO14" s="16"/>
      <c r="AGP14" s="16"/>
      <c r="AGQ14" s="16"/>
      <c r="AGR14" s="16"/>
      <c r="AGS14" s="16"/>
      <c r="AGT14" s="16"/>
      <c r="AGU14" s="16"/>
      <c r="AGV14" s="16"/>
      <c r="AGW14" s="16"/>
      <c r="AGX14" s="16"/>
      <c r="AGY14" s="16"/>
      <c r="AGZ14" s="16"/>
      <c r="AHA14" s="16"/>
      <c r="AHB14" s="16"/>
      <c r="AHC14" s="16"/>
      <c r="AHD14" s="16"/>
      <c r="AHE14" s="16"/>
      <c r="AHF14" s="16"/>
      <c r="AHG14" s="16"/>
      <c r="AHH14" s="16"/>
      <c r="AHI14" s="16"/>
      <c r="AHJ14" s="16"/>
      <c r="AHK14" s="16"/>
      <c r="AHL14" s="16"/>
      <c r="AHM14" s="16"/>
      <c r="AHN14" s="16"/>
      <c r="AHO14" s="16"/>
      <c r="AHP14" s="16"/>
      <c r="AHQ14" s="16"/>
      <c r="AHR14" s="16"/>
      <c r="AHS14" s="16"/>
      <c r="AHT14" s="16"/>
      <c r="AHU14" s="16"/>
      <c r="AHV14" s="16"/>
      <c r="AHW14" s="16"/>
      <c r="AHX14" s="16"/>
      <c r="AHY14" s="16"/>
      <c r="AHZ14" s="16"/>
      <c r="AIA14" s="16"/>
      <c r="AIB14" s="16"/>
      <c r="AIC14" s="16"/>
      <c r="AID14" s="16"/>
      <c r="AIE14" s="16"/>
      <c r="AIF14" s="16"/>
      <c r="AIG14" s="16"/>
      <c r="AIH14" s="16"/>
      <c r="AII14" s="16"/>
      <c r="AIJ14" s="16"/>
      <c r="AIK14" s="16"/>
      <c r="AIL14" s="16"/>
      <c r="AIM14" s="16"/>
      <c r="AIN14" s="16"/>
      <c r="AIO14" s="16"/>
      <c r="AIP14" s="16"/>
      <c r="AIQ14" s="16"/>
      <c r="AIR14" s="16"/>
      <c r="AIS14" s="16"/>
      <c r="AIT14" s="16"/>
      <c r="AIU14" s="16"/>
      <c r="AIV14" s="16"/>
      <c r="AIW14" s="16"/>
      <c r="AIX14" s="16"/>
      <c r="AIY14" s="16"/>
      <c r="AIZ14" s="16"/>
      <c r="AJA14" s="16"/>
      <c r="AJB14" s="16"/>
      <c r="AJC14" s="16"/>
      <c r="AJD14" s="16"/>
      <c r="AJE14" s="16"/>
      <c r="AJF14" s="16"/>
      <c r="AJG14" s="16"/>
      <c r="AJH14" s="16"/>
      <c r="AJI14" s="16"/>
      <c r="AJJ14" s="16"/>
      <c r="AJK14" s="16"/>
      <c r="AJL14" s="16"/>
      <c r="AJM14" s="16"/>
      <c r="AJN14" s="16"/>
      <c r="AJO14" s="16"/>
      <c r="AJP14" s="16"/>
      <c r="AJQ14" s="16"/>
      <c r="AJR14" s="16"/>
      <c r="AJS14" s="16"/>
      <c r="AJT14" s="16"/>
      <c r="AJU14" s="16"/>
      <c r="AJV14" s="16"/>
      <c r="AJW14" s="16"/>
      <c r="AJX14" s="16"/>
      <c r="AJY14" s="16"/>
      <c r="AJZ14" s="16"/>
      <c r="AKA14" s="16"/>
      <c r="AKB14" s="16"/>
      <c r="AKC14" s="16"/>
      <c r="AKD14" s="16"/>
      <c r="AKE14" s="16"/>
      <c r="AKF14" s="16"/>
      <c r="AKG14" s="16"/>
      <c r="AKH14" s="16"/>
      <c r="AKI14" s="16"/>
      <c r="AKJ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row>
    <row r="15" spans="1:1059" ht="20" thickBot="1" x14ac:dyDescent="0.3">
      <c r="A15" s="243" t="s">
        <v>576</v>
      </c>
      <c r="B15" s="244">
        <v>18</v>
      </c>
      <c r="C15" s="241"/>
      <c r="D15" s="244">
        <v>56</v>
      </c>
      <c r="E15" s="241">
        <v>55</v>
      </c>
      <c r="F15" s="244">
        <v>1</v>
      </c>
      <c r="G15" s="244">
        <v>7</v>
      </c>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c r="FS15" s="16"/>
      <c r="FT15" s="16"/>
      <c r="FU15" s="16"/>
      <c r="FV15" s="16"/>
      <c r="FW15" s="16"/>
      <c r="FX15" s="16"/>
      <c r="FY15" s="16"/>
      <c r="FZ15" s="16"/>
      <c r="GA15" s="16"/>
      <c r="GB15" s="16"/>
      <c r="GC15" s="16"/>
      <c r="GD15" s="16"/>
      <c r="GE15" s="16"/>
      <c r="GF15" s="16"/>
      <c r="GG15" s="16"/>
      <c r="GH15" s="16"/>
      <c r="GI15" s="16"/>
      <c r="GJ15" s="16"/>
      <c r="GK15" s="16"/>
      <c r="GL15" s="16"/>
      <c r="GM15" s="16"/>
      <c r="GN15" s="16"/>
      <c r="GO15" s="16"/>
      <c r="GP15" s="16"/>
      <c r="GQ15" s="16"/>
      <c r="GR15" s="16"/>
      <c r="GS15" s="16"/>
      <c r="GT15" s="16"/>
      <c r="GU15" s="16"/>
      <c r="GV15" s="16"/>
      <c r="GW15" s="16"/>
      <c r="GX15" s="16"/>
      <c r="GY15" s="16"/>
      <c r="GZ15" s="16"/>
      <c r="HA15" s="16"/>
      <c r="HB15" s="16"/>
      <c r="HC15" s="16"/>
      <c r="HD15" s="16"/>
      <c r="HE15" s="16"/>
      <c r="HF15" s="16"/>
      <c r="HG15" s="16"/>
      <c r="HH15" s="16"/>
      <c r="HI15" s="16"/>
      <c r="HJ15" s="16"/>
      <c r="HK15" s="16"/>
      <c r="HL15" s="16"/>
      <c r="HM15" s="16"/>
      <c r="HN15" s="16"/>
      <c r="HO15" s="16"/>
      <c r="HP15" s="16"/>
      <c r="HQ15" s="16"/>
      <c r="HR15" s="16"/>
      <c r="HS15" s="16"/>
      <c r="HT15" s="16"/>
      <c r="HU15" s="16"/>
      <c r="HV15" s="16"/>
      <c r="HW15" s="16"/>
      <c r="HX15" s="16"/>
      <c r="HY15" s="16"/>
      <c r="HZ15" s="16"/>
      <c r="IA15" s="16"/>
      <c r="IB15" s="16"/>
      <c r="IC15" s="16"/>
      <c r="ID15" s="16"/>
      <c r="IE15" s="16"/>
      <c r="IF15" s="16"/>
      <c r="IG15" s="16"/>
      <c r="IH15" s="16"/>
      <c r="II15" s="16"/>
      <c r="IJ15" s="16"/>
      <c r="IK15" s="16"/>
      <c r="IL15" s="16"/>
      <c r="IM15" s="16"/>
      <c r="IN15" s="16"/>
      <c r="IO15" s="16"/>
      <c r="IP15" s="16"/>
      <c r="IQ15" s="16"/>
      <c r="IR15" s="16"/>
      <c r="IS15" s="16"/>
      <c r="IT15" s="16"/>
      <c r="IU15" s="16"/>
      <c r="IV15" s="16"/>
      <c r="IW15" s="16"/>
      <c r="IX15" s="16"/>
      <c r="IY15" s="16"/>
      <c r="IZ15" s="16"/>
      <c r="JA15" s="16"/>
      <c r="JB15" s="16"/>
      <c r="JC15" s="16"/>
      <c r="JD15" s="16"/>
      <c r="JE15" s="16"/>
      <c r="JF15" s="16"/>
      <c r="JG15" s="16"/>
      <c r="JH15" s="16"/>
      <c r="JI15" s="16"/>
      <c r="JJ15" s="16"/>
      <c r="JK15" s="16"/>
      <c r="JL15" s="16"/>
      <c r="JM15" s="16"/>
      <c r="JN15" s="16"/>
      <c r="JO15" s="16"/>
      <c r="JP15" s="16"/>
      <c r="JQ15" s="16"/>
      <c r="JR15" s="16"/>
      <c r="JS15" s="16"/>
      <c r="JT15" s="16"/>
      <c r="JU15" s="16"/>
      <c r="JV15" s="16"/>
      <c r="JW15" s="16"/>
      <c r="JX15" s="16"/>
      <c r="JY15" s="16"/>
      <c r="JZ15" s="16"/>
      <c r="KA15" s="16"/>
      <c r="KB15" s="16"/>
      <c r="KC15" s="16"/>
      <c r="KD15" s="16"/>
      <c r="KE15" s="16"/>
      <c r="KF15" s="16"/>
      <c r="KG15" s="16"/>
      <c r="KH15" s="16"/>
      <c r="KI15" s="16"/>
      <c r="KJ15" s="16"/>
      <c r="KK15" s="16"/>
      <c r="KL15" s="16"/>
      <c r="KM15" s="16"/>
      <c r="KN15" s="16"/>
      <c r="KO15" s="16"/>
      <c r="KP15" s="16"/>
      <c r="KQ15" s="16"/>
      <c r="KR15" s="16"/>
      <c r="KS15" s="16"/>
      <c r="KT15" s="16"/>
      <c r="KU15" s="16"/>
      <c r="KV15" s="16"/>
      <c r="KW15" s="16"/>
      <c r="KX15" s="16"/>
      <c r="KY15" s="16"/>
      <c r="KZ15" s="16"/>
      <c r="LA15" s="16"/>
      <c r="LB15" s="16"/>
      <c r="LC15" s="16"/>
      <c r="LD15" s="16"/>
      <c r="LE15" s="16"/>
      <c r="LF15" s="16"/>
      <c r="LG15" s="16"/>
      <c r="LH15" s="16"/>
      <c r="LI15" s="16"/>
      <c r="LJ15" s="16"/>
      <c r="LK15" s="16"/>
      <c r="LL15" s="16"/>
      <c r="LM15" s="16"/>
      <c r="LN15" s="16"/>
      <c r="LO15" s="16"/>
      <c r="LP15" s="16"/>
      <c r="LQ15" s="16"/>
      <c r="LR15" s="16"/>
      <c r="LS15" s="16"/>
      <c r="LT15" s="16"/>
      <c r="LU15" s="16"/>
      <c r="LV15" s="16"/>
      <c r="LW15" s="16"/>
      <c r="LX15" s="16"/>
      <c r="LY15" s="16"/>
      <c r="LZ15" s="16"/>
      <c r="MA15" s="16"/>
      <c r="MB15" s="16"/>
      <c r="MC15" s="16"/>
      <c r="MD15" s="16"/>
      <c r="ME15" s="16"/>
      <c r="MF15" s="16"/>
      <c r="MG15" s="16"/>
      <c r="MH15" s="16"/>
      <c r="MI15" s="16"/>
      <c r="MJ15" s="16"/>
      <c r="MK15" s="16"/>
      <c r="ML15" s="16"/>
      <c r="MM15" s="16"/>
      <c r="MN15" s="16"/>
      <c r="MO15" s="16"/>
      <c r="MP15" s="16"/>
      <c r="MQ15" s="16"/>
      <c r="MR15" s="16"/>
      <c r="MS15" s="16"/>
      <c r="MT15" s="16"/>
      <c r="MU15" s="16"/>
      <c r="MV15" s="16"/>
      <c r="MW15" s="16"/>
      <c r="MX15" s="16"/>
      <c r="MY15" s="16"/>
      <c r="MZ15" s="16"/>
      <c r="NA15" s="16"/>
      <c r="NB15" s="16"/>
      <c r="NC15" s="16"/>
      <c r="ND15" s="16"/>
      <c r="NE15" s="16"/>
      <c r="NF15" s="16"/>
      <c r="NG15" s="16"/>
      <c r="NH15" s="16"/>
      <c r="NI15" s="16"/>
      <c r="NJ15" s="16"/>
      <c r="NK15" s="16"/>
      <c r="NL15" s="16"/>
      <c r="NM15" s="16"/>
      <c r="NN15" s="16"/>
      <c r="NO15" s="16"/>
      <c r="NP15" s="16"/>
      <c r="NQ15" s="16"/>
      <c r="NR15" s="16"/>
      <c r="NS15" s="16"/>
      <c r="NT15" s="16"/>
      <c r="NU15" s="16"/>
      <c r="NV15" s="16"/>
      <c r="NW15" s="16"/>
      <c r="NX15" s="16"/>
      <c r="NY15" s="16"/>
      <c r="NZ15" s="16"/>
      <c r="OA15" s="16"/>
      <c r="OB15" s="16"/>
      <c r="OC15" s="16"/>
      <c r="OD15" s="16"/>
      <c r="OE15" s="16"/>
      <c r="OF15" s="16"/>
      <c r="OG15" s="16"/>
      <c r="OH15" s="16"/>
      <c r="OI15" s="16"/>
      <c r="OJ15" s="16"/>
      <c r="OK15" s="16"/>
      <c r="OL15" s="16"/>
      <c r="OM15" s="16"/>
      <c r="ON15" s="16"/>
      <c r="OO15" s="16"/>
      <c r="OP15" s="16"/>
      <c r="OQ15" s="16"/>
      <c r="OR15" s="16"/>
      <c r="OS15" s="16"/>
      <c r="OT15" s="16"/>
      <c r="OU15" s="16"/>
      <c r="OV15" s="16"/>
      <c r="OW15" s="16"/>
      <c r="OX15" s="16"/>
      <c r="OY15" s="16"/>
      <c r="OZ15" s="16"/>
      <c r="PA15" s="16"/>
      <c r="PB15" s="16"/>
      <c r="PC15" s="16"/>
      <c r="PD15" s="16"/>
      <c r="PE15" s="16"/>
      <c r="PF15" s="16"/>
      <c r="PG15" s="16"/>
      <c r="PH15" s="16"/>
      <c r="PI15" s="16"/>
      <c r="PJ15" s="16"/>
      <c r="PK15" s="16"/>
      <c r="PL15" s="16"/>
      <c r="PM15" s="16"/>
      <c r="PN15" s="16"/>
      <c r="PO15" s="16"/>
      <c r="PP15" s="16"/>
      <c r="PQ15" s="16"/>
      <c r="PR15" s="16"/>
      <c r="PS15" s="16"/>
      <c r="PT15" s="16"/>
      <c r="PU15" s="16"/>
      <c r="PV15" s="16"/>
      <c r="PW15" s="16"/>
      <c r="PX15" s="16"/>
      <c r="PY15" s="16"/>
      <c r="PZ15" s="16"/>
      <c r="QA15" s="16"/>
      <c r="QB15" s="16"/>
      <c r="QC15" s="16"/>
      <c r="QD15" s="16"/>
      <c r="QE15" s="16"/>
      <c r="QF15" s="16"/>
      <c r="QG15" s="16"/>
      <c r="QH15" s="16"/>
      <c r="QI15" s="16"/>
      <c r="QJ15" s="16"/>
      <c r="QK15" s="16"/>
      <c r="QL15" s="16"/>
      <c r="QM15" s="16"/>
      <c r="QN15" s="16"/>
      <c r="QO15" s="16"/>
      <c r="QP15" s="16"/>
      <c r="QQ15" s="16"/>
      <c r="QR15" s="16"/>
      <c r="QS15" s="16"/>
      <c r="QT15" s="16"/>
      <c r="QU15" s="16"/>
      <c r="QV15" s="16"/>
      <c r="QW15" s="16"/>
      <c r="QX15" s="16"/>
      <c r="QY15" s="16"/>
      <c r="QZ15" s="16"/>
      <c r="RA15" s="16"/>
      <c r="RB15" s="16"/>
      <c r="RC15" s="16"/>
      <c r="RD15" s="16"/>
      <c r="RE15" s="16"/>
      <c r="RF15" s="16"/>
      <c r="RG15" s="16"/>
      <c r="RH15" s="16"/>
      <c r="RI15" s="16"/>
      <c r="RJ15" s="16"/>
      <c r="RK15" s="16"/>
      <c r="RL15" s="16"/>
      <c r="RM15" s="16"/>
      <c r="RN15" s="16"/>
      <c r="RO15" s="16"/>
      <c r="RP15" s="16"/>
      <c r="RQ15" s="16"/>
      <c r="RR15" s="16"/>
      <c r="RS15" s="16"/>
      <c r="RT15" s="16"/>
      <c r="RU15" s="16"/>
      <c r="RV15" s="16"/>
      <c r="RW15" s="16"/>
      <c r="RX15" s="16"/>
      <c r="RY15" s="16"/>
      <c r="RZ15" s="16"/>
      <c r="SA15" s="16"/>
      <c r="SB15" s="16"/>
      <c r="SC15" s="16"/>
      <c r="SD15" s="16"/>
      <c r="SE15" s="16"/>
      <c r="SF15" s="16"/>
      <c r="SG15" s="16"/>
      <c r="SH15" s="16"/>
      <c r="SI15" s="16"/>
      <c r="SJ15" s="16"/>
      <c r="SK15" s="16"/>
      <c r="SL15" s="16"/>
      <c r="SM15" s="16"/>
      <c r="SN15" s="16"/>
      <c r="SO15" s="16"/>
      <c r="SP15" s="16"/>
      <c r="SQ15" s="16"/>
      <c r="SR15" s="16"/>
      <c r="SS15" s="16"/>
      <c r="ST15" s="16"/>
      <c r="SU15" s="16"/>
      <c r="SV15" s="16"/>
      <c r="SW15" s="16"/>
      <c r="SX15" s="16"/>
      <c r="SY15" s="16"/>
      <c r="SZ15" s="16"/>
      <c r="TA15" s="16"/>
      <c r="TB15" s="16"/>
      <c r="TC15" s="16"/>
      <c r="TD15" s="16"/>
      <c r="TE15" s="16"/>
      <c r="TF15" s="16"/>
      <c r="TG15" s="16"/>
      <c r="TH15" s="16"/>
      <c r="TI15" s="16"/>
      <c r="TJ15" s="16"/>
      <c r="TK15" s="16"/>
      <c r="TL15" s="16"/>
      <c r="TM15" s="16"/>
      <c r="TN15" s="16"/>
      <c r="TO15" s="16"/>
      <c r="TP15" s="16"/>
      <c r="TQ15" s="16"/>
      <c r="TR15" s="16"/>
      <c r="TS15" s="16"/>
      <c r="TT15" s="16"/>
      <c r="TU15" s="16"/>
      <c r="TV15" s="16"/>
      <c r="TW15" s="16"/>
      <c r="TX15" s="16"/>
      <c r="TY15" s="16"/>
      <c r="TZ15" s="16"/>
      <c r="UA15" s="16"/>
      <c r="UB15" s="16"/>
      <c r="UC15" s="16"/>
      <c r="UD15" s="16"/>
      <c r="UE15" s="16"/>
      <c r="UF15" s="16"/>
      <c r="UG15" s="16"/>
      <c r="UH15" s="16"/>
      <c r="UI15" s="16"/>
      <c r="UJ15" s="16"/>
      <c r="UK15" s="16"/>
      <c r="UL15" s="16"/>
      <c r="UM15" s="16"/>
      <c r="UN15" s="16"/>
      <c r="UO15" s="16"/>
      <c r="UP15" s="16"/>
      <c r="UQ15" s="16"/>
      <c r="UR15" s="16"/>
      <c r="US15" s="16"/>
      <c r="UT15" s="16"/>
      <c r="UU15" s="16"/>
      <c r="UV15" s="16"/>
      <c r="UW15" s="16"/>
      <c r="UX15" s="16"/>
      <c r="UY15" s="16"/>
      <c r="UZ15" s="16"/>
      <c r="VA15" s="16"/>
      <c r="VB15" s="16"/>
      <c r="VC15" s="16"/>
      <c r="VD15" s="16"/>
      <c r="VE15" s="16"/>
      <c r="VF15" s="16"/>
      <c r="VG15" s="16"/>
      <c r="VH15" s="16"/>
      <c r="VI15" s="16"/>
      <c r="VJ15" s="16"/>
      <c r="VK15" s="16"/>
      <c r="VL15" s="16"/>
      <c r="VM15" s="16"/>
      <c r="VN15" s="16"/>
      <c r="VO15" s="16"/>
      <c r="VP15" s="16"/>
      <c r="VQ15" s="16"/>
      <c r="VR15" s="16"/>
      <c r="VS15" s="16"/>
      <c r="VT15" s="16"/>
      <c r="VU15" s="16"/>
      <c r="VV15" s="16"/>
      <c r="VW15" s="16"/>
      <c r="VX15" s="16"/>
      <c r="VY15" s="16"/>
      <c r="VZ15" s="16"/>
      <c r="WA15" s="16"/>
      <c r="WB15" s="16"/>
      <c r="WC15" s="16"/>
      <c r="WD15" s="16"/>
      <c r="WE15" s="16"/>
      <c r="WF15" s="16"/>
      <c r="WG15" s="16"/>
      <c r="WH15" s="16"/>
      <c r="WI15" s="16"/>
      <c r="WJ15" s="16"/>
      <c r="WK15" s="16"/>
      <c r="WL15" s="16"/>
      <c r="WM15" s="16"/>
      <c r="WN15" s="16"/>
      <c r="WO15" s="16"/>
      <c r="WP15" s="16"/>
      <c r="WQ15" s="16"/>
      <c r="WR15" s="16"/>
      <c r="WS15" s="16"/>
      <c r="WT15" s="16"/>
      <c r="WU15" s="16"/>
      <c r="WV15" s="16"/>
      <c r="WW15" s="16"/>
      <c r="WX15" s="16"/>
      <c r="WY15" s="16"/>
      <c r="WZ15" s="16"/>
      <c r="XA15" s="16"/>
      <c r="XB15" s="16"/>
      <c r="XC15" s="16"/>
      <c r="XD15" s="16"/>
      <c r="XE15" s="16"/>
      <c r="XF15" s="16"/>
      <c r="XG15" s="16"/>
      <c r="XH15" s="16"/>
      <c r="XI15" s="16"/>
      <c r="XJ15" s="16"/>
      <c r="XK15" s="16"/>
      <c r="XL15" s="16"/>
      <c r="XM15" s="16"/>
      <c r="XN15" s="16"/>
      <c r="XO15" s="16"/>
      <c r="XP15" s="16"/>
      <c r="XQ15" s="16"/>
      <c r="XR15" s="16"/>
      <c r="XS15" s="16"/>
      <c r="XT15" s="16"/>
      <c r="XU15" s="16"/>
      <c r="XV15" s="16"/>
      <c r="XW15" s="16"/>
      <c r="XX15" s="16"/>
      <c r="XY15" s="16"/>
      <c r="XZ15" s="16"/>
      <c r="YA15" s="16"/>
      <c r="YB15" s="16"/>
      <c r="YC15" s="16"/>
      <c r="YD15" s="16"/>
      <c r="YE15" s="16"/>
      <c r="YF15" s="16"/>
      <c r="YG15" s="16"/>
      <c r="YH15" s="16"/>
      <c r="YI15" s="16"/>
      <c r="YJ15" s="16"/>
      <c r="YK15" s="16"/>
      <c r="YL15" s="16"/>
      <c r="YM15" s="16"/>
      <c r="YN15" s="16"/>
      <c r="YO15" s="16"/>
      <c r="YP15" s="16"/>
      <c r="YQ15" s="16"/>
      <c r="YR15" s="16"/>
      <c r="YS15" s="16"/>
      <c r="YT15" s="16"/>
      <c r="YU15" s="16"/>
      <c r="YV15" s="16"/>
      <c r="YW15" s="16"/>
      <c r="YX15" s="16"/>
      <c r="YY15" s="16"/>
      <c r="YZ15" s="16"/>
      <c r="ZA15" s="16"/>
      <c r="ZB15" s="16"/>
      <c r="ZC15" s="16"/>
      <c r="ZD15" s="16"/>
      <c r="ZE15" s="16"/>
      <c r="ZF15" s="16"/>
      <c r="ZG15" s="16"/>
      <c r="ZH15" s="16"/>
      <c r="ZI15" s="16"/>
      <c r="ZJ15" s="16"/>
      <c r="ZK15" s="16"/>
      <c r="ZL15" s="16"/>
      <c r="ZM15" s="16"/>
      <c r="ZN15" s="16"/>
      <c r="ZO15" s="16"/>
      <c r="ZP15" s="16"/>
      <c r="ZQ15" s="16"/>
      <c r="ZR15" s="16"/>
      <c r="ZS15" s="16"/>
      <c r="ZT15" s="16"/>
      <c r="ZU15" s="16"/>
      <c r="ZV15" s="16"/>
      <c r="ZW15" s="16"/>
      <c r="ZX15" s="16"/>
      <c r="ZY15" s="16"/>
      <c r="ZZ15" s="16"/>
      <c r="AAA15" s="16"/>
      <c r="AAB15" s="16"/>
      <c r="AAC15" s="16"/>
      <c r="AAD15" s="16"/>
      <c r="AAE15" s="16"/>
      <c r="AAF15" s="16"/>
      <c r="AAG15" s="16"/>
      <c r="AAH15" s="16"/>
      <c r="AAI15" s="16"/>
      <c r="AAJ15" s="16"/>
      <c r="AAK15" s="16"/>
      <c r="AAL15" s="16"/>
      <c r="AAM15" s="16"/>
      <c r="AAN15" s="16"/>
      <c r="AAO15" s="16"/>
      <c r="AAP15" s="16"/>
      <c r="AAQ15" s="16"/>
      <c r="AAR15" s="16"/>
      <c r="AAS15" s="16"/>
      <c r="AAT15" s="16"/>
      <c r="AAU15" s="16"/>
      <c r="AAV15" s="16"/>
      <c r="AAW15" s="16"/>
      <c r="AAX15" s="16"/>
      <c r="AAY15" s="16"/>
      <c r="AAZ15" s="16"/>
      <c r="ABA15" s="16"/>
      <c r="ABB15" s="16"/>
      <c r="ABC15" s="16"/>
      <c r="ABD15" s="16"/>
      <c r="ABE15" s="16"/>
      <c r="ABF15" s="16"/>
      <c r="ABG15" s="16"/>
      <c r="ABH15" s="16"/>
      <c r="ABI15" s="16"/>
      <c r="ABJ15" s="16"/>
      <c r="ABK15" s="16"/>
      <c r="ABL15" s="16"/>
      <c r="ABM15" s="16"/>
      <c r="ABN15" s="16"/>
      <c r="ABO15" s="16"/>
      <c r="ABP15" s="16"/>
      <c r="ABQ15" s="16"/>
      <c r="ABR15" s="16"/>
      <c r="ABS15" s="16"/>
      <c r="ABT15" s="16"/>
      <c r="ABU15" s="16"/>
      <c r="ABV15" s="16"/>
      <c r="ABW15" s="16"/>
      <c r="ABX15" s="16"/>
      <c r="ABY15" s="16"/>
      <c r="ABZ15" s="16"/>
      <c r="ACA15" s="16"/>
      <c r="ACB15" s="16"/>
      <c r="ACC15" s="16"/>
      <c r="ACD15" s="16"/>
      <c r="ACE15" s="16"/>
      <c r="ACF15" s="16"/>
      <c r="ACG15" s="16"/>
      <c r="ACH15" s="16"/>
      <c r="ACI15" s="16"/>
      <c r="ACJ15" s="16"/>
      <c r="ACK15" s="16"/>
      <c r="ACL15" s="16"/>
      <c r="ACM15" s="16"/>
      <c r="ACN15" s="16"/>
      <c r="ACO15" s="16"/>
      <c r="ACP15" s="16"/>
      <c r="ACQ15" s="16"/>
      <c r="ACR15" s="16"/>
      <c r="ACS15" s="16"/>
      <c r="ACT15" s="16"/>
      <c r="ACU15" s="16"/>
      <c r="ACV15" s="16"/>
      <c r="ACW15" s="16"/>
      <c r="ACX15" s="16"/>
      <c r="ACY15" s="16"/>
      <c r="ACZ15" s="16"/>
      <c r="ADA15" s="16"/>
      <c r="ADB15" s="16"/>
      <c r="ADC15" s="16"/>
      <c r="ADD15" s="16"/>
      <c r="ADE15" s="16"/>
      <c r="ADF15" s="16"/>
      <c r="ADG15" s="16"/>
      <c r="ADH15" s="16"/>
      <c r="ADI15" s="16"/>
      <c r="ADJ15" s="16"/>
      <c r="ADK15" s="16"/>
      <c r="ADL15" s="16"/>
      <c r="ADM15" s="16"/>
      <c r="ADN15" s="16"/>
      <c r="ADO15" s="16"/>
      <c r="ADP15" s="16"/>
      <c r="ADQ15" s="16"/>
      <c r="ADR15" s="16"/>
      <c r="ADS15" s="16"/>
      <c r="ADT15" s="16"/>
      <c r="ADU15" s="16"/>
      <c r="ADV15" s="16"/>
      <c r="ADW15" s="16"/>
      <c r="ADX15" s="16"/>
      <c r="ADY15" s="16"/>
      <c r="ADZ15" s="16"/>
      <c r="AEA15" s="16"/>
      <c r="AEB15" s="16"/>
      <c r="AEC15" s="16"/>
      <c r="AED15" s="16"/>
      <c r="AEE15" s="16"/>
      <c r="AEF15" s="16"/>
      <c r="AEG15" s="16"/>
      <c r="AEH15" s="16"/>
      <c r="AEI15" s="16"/>
      <c r="AEJ15" s="16"/>
      <c r="AEK15" s="16"/>
      <c r="AEL15" s="16"/>
      <c r="AEM15" s="16"/>
      <c r="AEN15" s="16"/>
      <c r="AEO15" s="16"/>
      <c r="AEP15" s="16"/>
      <c r="AEQ15" s="16"/>
      <c r="AER15" s="16"/>
      <c r="AES15" s="16"/>
      <c r="AET15" s="16"/>
      <c r="AEU15" s="16"/>
      <c r="AEV15" s="16"/>
      <c r="AEW15" s="16"/>
      <c r="AEX15" s="16"/>
      <c r="AEY15" s="16"/>
      <c r="AEZ15" s="16"/>
      <c r="AFA15" s="16"/>
      <c r="AFB15" s="16"/>
      <c r="AFC15" s="16"/>
      <c r="AFD15" s="16"/>
      <c r="AFE15" s="16"/>
      <c r="AFF15" s="16"/>
      <c r="AFG15" s="16"/>
      <c r="AFH15" s="16"/>
      <c r="AFI15" s="16"/>
      <c r="AFJ15" s="16"/>
      <c r="AFK15" s="16"/>
      <c r="AFL15" s="16"/>
      <c r="AFM15" s="16"/>
      <c r="AFN15" s="16"/>
      <c r="AFO15" s="16"/>
      <c r="AFP15" s="16"/>
      <c r="AFQ15" s="16"/>
      <c r="AFR15" s="16"/>
      <c r="AFS15" s="16"/>
      <c r="AFT15" s="16"/>
      <c r="AFU15" s="16"/>
      <c r="AFV15" s="16"/>
      <c r="AFW15" s="16"/>
      <c r="AFX15" s="16"/>
      <c r="AFY15" s="16"/>
      <c r="AFZ15" s="16"/>
      <c r="AGA15" s="16"/>
      <c r="AGB15" s="16"/>
      <c r="AGC15" s="16"/>
      <c r="AGD15" s="16"/>
      <c r="AGE15" s="16"/>
      <c r="AGF15" s="16"/>
      <c r="AGG15" s="16"/>
      <c r="AGH15" s="16"/>
      <c r="AGI15" s="16"/>
      <c r="AGJ15" s="16"/>
      <c r="AGK15" s="16"/>
      <c r="AGL15" s="16"/>
      <c r="AGM15" s="16"/>
      <c r="AGN15" s="16"/>
      <c r="AGO15" s="16"/>
      <c r="AGP15" s="16"/>
      <c r="AGQ15" s="16"/>
      <c r="AGR15" s="16"/>
      <c r="AGS15" s="16"/>
      <c r="AGT15" s="16"/>
      <c r="AGU15" s="16"/>
      <c r="AGV15" s="16"/>
      <c r="AGW15" s="16"/>
      <c r="AGX15" s="16"/>
      <c r="AGY15" s="16"/>
      <c r="AGZ15" s="16"/>
      <c r="AHA15" s="16"/>
      <c r="AHB15" s="16"/>
      <c r="AHC15" s="16"/>
      <c r="AHD15" s="16"/>
      <c r="AHE15" s="16"/>
      <c r="AHF15" s="16"/>
      <c r="AHG15" s="16"/>
      <c r="AHH15" s="16"/>
      <c r="AHI15" s="16"/>
      <c r="AHJ15" s="16"/>
      <c r="AHK15" s="16"/>
      <c r="AHL15" s="16"/>
      <c r="AHM15" s="16"/>
      <c r="AHN15" s="16"/>
      <c r="AHO15" s="16"/>
      <c r="AHP15" s="16"/>
      <c r="AHQ15" s="16"/>
      <c r="AHR15" s="16"/>
      <c r="AHS15" s="16"/>
      <c r="AHT15" s="16"/>
      <c r="AHU15" s="16"/>
      <c r="AHV15" s="16"/>
      <c r="AHW15" s="16"/>
      <c r="AHX15" s="16"/>
      <c r="AHY15" s="16"/>
      <c r="AHZ15" s="16"/>
      <c r="AIA15" s="16"/>
      <c r="AIB15" s="16"/>
      <c r="AIC15" s="16"/>
      <c r="AID15" s="16"/>
      <c r="AIE15" s="16"/>
      <c r="AIF15" s="16"/>
      <c r="AIG15" s="16"/>
      <c r="AIH15" s="16"/>
      <c r="AII15" s="16"/>
      <c r="AIJ15" s="16"/>
      <c r="AIK15" s="16"/>
      <c r="AIL15" s="16"/>
      <c r="AIM15" s="16"/>
      <c r="AIN15" s="16"/>
      <c r="AIO15" s="16"/>
      <c r="AIP15" s="16"/>
      <c r="AIQ15" s="16"/>
      <c r="AIR15" s="16"/>
      <c r="AIS15" s="16"/>
      <c r="AIT15" s="16"/>
      <c r="AIU15" s="16"/>
      <c r="AIV15" s="16"/>
      <c r="AIW15" s="16"/>
      <c r="AIX15" s="16"/>
      <c r="AIY15" s="16"/>
      <c r="AIZ15" s="16"/>
      <c r="AJA15" s="16"/>
      <c r="AJB15" s="16"/>
      <c r="AJC15" s="16"/>
      <c r="AJD15" s="16"/>
      <c r="AJE15" s="16"/>
      <c r="AJF15" s="16"/>
      <c r="AJG15" s="16"/>
      <c r="AJH15" s="16"/>
      <c r="AJI15" s="16"/>
      <c r="AJJ15" s="16"/>
      <c r="AJK15" s="16"/>
      <c r="AJL15" s="16"/>
      <c r="AJM15" s="16"/>
      <c r="AJN15" s="16"/>
      <c r="AJO15" s="16"/>
      <c r="AJP15" s="16"/>
      <c r="AJQ15" s="16"/>
      <c r="AJR15" s="16"/>
      <c r="AJS15" s="16"/>
      <c r="AJT15" s="16"/>
      <c r="AJU15" s="16"/>
      <c r="AJV15" s="16"/>
      <c r="AJW15" s="16"/>
      <c r="AJX15" s="16"/>
      <c r="AJY15" s="16"/>
      <c r="AJZ15" s="16"/>
      <c r="AKA15" s="16"/>
      <c r="AKB15" s="16"/>
      <c r="AKC15" s="16"/>
      <c r="AKD15" s="16"/>
      <c r="AKE15" s="16"/>
      <c r="AKF15" s="16"/>
      <c r="AKG15" s="16"/>
      <c r="AKH15" s="16"/>
      <c r="AKI15" s="16"/>
      <c r="AKJ15" s="16"/>
      <c r="AKK15" s="16"/>
      <c r="AKL15" s="16"/>
      <c r="AKM15" s="16"/>
      <c r="AKN15" s="16"/>
      <c r="AKO15" s="16"/>
      <c r="AKP15" s="16"/>
      <c r="AKQ15" s="16"/>
      <c r="AKR15" s="16"/>
      <c r="AKS15" s="16"/>
      <c r="AKT15" s="16"/>
      <c r="AKU15" s="16"/>
      <c r="AKV15" s="16"/>
      <c r="AKW15" s="16"/>
      <c r="AKX15" s="16"/>
      <c r="AKY15" s="16"/>
      <c r="AKZ15" s="16"/>
      <c r="ALA15" s="16"/>
      <c r="ALB15" s="16"/>
      <c r="ALC15" s="16"/>
      <c r="ALD15" s="16"/>
      <c r="ALE15" s="16"/>
      <c r="ALF15" s="16"/>
      <c r="ALG15" s="16"/>
      <c r="ALH15" s="16"/>
      <c r="ALI15" s="16"/>
      <c r="ALJ15" s="16"/>
      <c r="ALK15" s="16"/>
      <c r="ALL15" s="16"/>
      <c r="ALM15" s="16"/>
      <c r="ALN15" s="16"/>
      <c r="ALO15" s="16"/>
      <c r="ALP15" s="16"/>
      <c r="ALQ15" s="16"/>
      <c r="ALR15" s="16"/>
      <c r="ALS15" s="16"/>
      <c r="ALT15" s="16"/>
      <c r="ALU15" s="16"/>
      <c r="ALV15" s="16"/>
      <c r="ALW15" s="16"/>
      <c r="ALX15" s="16"/>
      <c r="ALY15" s="16"/>
      <c r="ALZ15" s="16"/>
      <c r="AMA15" s="16"/>
      <c r="AMB15" s="16"/>
      <c r="AMC15" s="16"/>
      <c r="AMD15" s="16"/>
      <c r="AME15" s="16"/>
      <c r="AMF15" s="16"/>
      <c r="AMG15" s="16"/>
      <c r="AMH15" s="16"/>
      <c r="AMI15" s="16"/>
      <c r="AMJ15" s="16"/>
      <c r="AMK15" s="16"/>
      <c r="AML15" s="16"/>
      <c r="AMM15" s="16"/>
      <c r="AMN15" s="16"/>
      <c r="AMO15" s="16"/>
      <c r="AMP15" s="16"/>
      <c r="AMQ15" s="16"/>
      <c r="AMR15" s="16"/>
      <c r="AMS15" s="16"/>
      <c r="AMT15" s="16"/>
      <c r="AMU15" s="16"/>
      <c r="AMV15" s="16"/>
      <c r="AMW15" s="16"/>
      <c r="AMX15" s="16"/>
      <c r="AMY15" s="16"/>
      <c r="AMZ15" s="16"/>
      <c r="ANA15" s="16"/>
      <c r="ANB15" s="16"/>
      <c r="ANC15" s="16"/>
      <c r="AND15" s="16"/>
      <c r="ANE15" s="16"/>
      <c r="ANF15" s="16"/>
      <c r="ANG15" s="16"/>
      <c r="ANH15" s="16"/>
      <c r="ANI15" s="16"/>
      <c r="ANJ15" s="16"/>
      <c r="ANK15" s="16"/>
      <c r="ANL15" s="16"/>
      <c r="ANM15" s="16"/>
      <c r="ANN15" s="16"/>
      <c r="ANO15" s="16"/>
      <c r="ANP15" s="16"/>
      <c r="ANQ15" s="16"/>
      <c r="ANR15" s="16"/>
      <c r="ANS15" s="16"/>
    </row>
    <row r="16" spans="1:1059" ht="21" thickTop="1" thickBot="1" x14ac:dyDescent="0.3">
      <c r="A16" s="237" t="s">
        <v>452</v>
      </c>
      <c r="B16" s="238">
        <v>552</v>
      </c>
      <c r="C16" s="253">
        <v>9</v>
      </c>
      <c r="D16" s="238">
        <v>4911</v>
      </c>
      <c r="E16" s="253">
        <v>4661</v>
      </c>
      <c r="F16" s="254">
        <v>320</v>
      </c>
      <c r="G16" s="238">
        <v>220</v>
      </c>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c r="EP16" s="16"/>
      <c r="EQ16" s="16"/>
      <c r="ER16" s="16"/>
      <c r="ES16" s="16"/>
      <c r="ET16" s="16"/>
      <c r="EU16" s="16"/>
      <c r="EV16" s="16"/>
      <c r="EW16" s="16"/>
      <c r="EX16" s="16"/>
      <c r="EY16" s="16"/>
      <c r="EZ16" s="16"/>
      <c r="FA16" s="16"/>
      <c r="FB16" s="16"/>
      <c r="FC16" s="16"/>
      <c r="FD16" s="16"/>
      <c r="FE16" s="16"/>
      <c r="FF16" s="16"/>
      <c r="FG16" s="16"/>
      <c r="FH16" s="16"/>
      <c r="FI16" s="16"/>
      <c r="FJ16" s="16"/>
      <c r="FK16" s="16"/>
      <c r="FL16" s="16"/>
      <c r="FM16" s="16"/>
      <c r="FN16" s="16"/>
      <c r="FO16" s="16"/>
      <c r="FP16" s="16"/>
      <c r="FQ16" s="16"/>
      <c r="FR16" s="16"/>
      <c r="FS16" s="16"/>
      <c r="FT16" s="16"/>
      <c r="FU16" s="16"/>
      <c r="FV16" s="16"/>
      <c r="FW16" s="16"/>
      <c r="FX16" s="16"/>
      <c r="FY16" s="16"/>
      <c r="FZ16" s="16"/>
      <c r="GA16" s="16"/>
      <c r="GB16" s="16"/>
      <c r="GC16" s="16"/>
      <c r="GD16" s="16"/>
      <c r="GE16" s="16"/>
      <c r="GF16" s="16"/>
      <c r="GG16" s="16"/>
      <c r="GH16" s="16"/>
      <c r="GI16" s="16"/>
      <c r="GJ16" s="16"/>
      <c r="GK16" s="16"/>
      <c r="GL16" s="16"/>
      <c r="GM16" s="16"/>
      <c r="GN16" s="16"/>
      <c r="GO16" s="16"/>
      <c r="GP16" s="16"/>
      <c r="GQ16" s="16"/>
      <c r="GR16" s="16"/>
      <c r="GS16" s="16"/>
      <c r="GT16" s="16"/>
      <c r="GU16" s="16"/>
      <c r="GV16" s="16"/>
      <c r="GW16" s="16"/>
      <c r="GX16" s="16"/>
      <c r="GY16" s="16"/>
      <c r="GZ16" s="16"/>
      <c r="HA16" s="16"/>
      <c r="HB16" s="16"/>
      <c r="HC16" s="16"/>
      <c r="HD16" s="16"/>
      <c r="HE16" s="16"/>
      <c r="HF16" s="16"/>
      <c r="HG16" s="16"/>
      <c r="HH16" s="16"/>
      <c r="HI16" s="16"/>
      <c r="HJ16" s="16"/>
      <c r="HK16" s="16"/>
      <c r="HL16" s="16"/>
      <c r="HM16" s="16"/>
      <c r="HN16" s="16"/>
      <c r="HO16" s="16"/>
      <c r="HP16" s="16"/>
      <c r="HQ16" s="16"/>
      <c r="HR16" s="16"/>
      <c r="HS16" s="16"/>
      <c r="HT16" s="16"/>
      <c r="HU16" s="16"/>
      <c r="HV16" s="16"/>
      <c r="HW16" s="16"/>
      <c r="HX16" s="16"/>
      <c r="HY16" s="16"/>
      <c r="HZ16" s="16"/>
      <c r="IA16" s="16"/>
      <c r="IB16" s="16"/>
      <c r="IC16" s="16"/>
      <c r="ID16" s="16"/>
      <c r="IE16" s="16"/>
      <c r="IF16" s="16"/>
      <c r="IG16" s="16"/>
      <c r="IH16" s="16"/>
      <c r="II16" s="16"/>
      <c r="IJ16" s="16"/>
      <c r="IK16" s="16"/>
      <c r="IL16" s="16"/>
      <c r="IM16" s="16"/>
      <c r="IN16" s="16"/>
      <c r="IO16" s="16"/>
      <c r="IP16" s="16"/>
      <c r="IQ16" s="16"/>
      <c r="IR16" s="16"/>
      <c r="IS16" s="16"/>
      <c r="IT16" s="16"/>
      <c r="IU16" s="16"/>
      <c r="IV16" s="16"/>
      <c r="IW16" s="16"/>
      <c r="IX16" s="16"/>
      <c r="IY16" s="16"/>
      <c r="IZ16" s="16"/>
      <c r="JA16" s="16"/>
      <c r="JB16" s="16"/>
      <c r="JC16" s="16"/>
      <c r="JD16" s="16"/>
      <c r="JE16" s="16"/>
      <c r="JF16" s="16"/>
      <c r="JG16" s="16"/>
      <c r="JH16" s="16"/>
      <c r="JI16" s="16"/>
      <c r="JJ16" s="16"/>
      <c r="JK16" s="16"/>
      <c r="JL16" s="16"/>
      <c r="JM16" s="16"/>
      <c r="JN16" s="16"/>
      <c r="JO16" s="16"/>
      <c r="JP16" s="16"/>
      <c r="JQ16" s="16"/>
      <c r="JR16" s="16"/>
      <c r="JS16" s="16"/>
      <c r="JT16" s="16"/>
      <c r="JU16" s="16"/>
      <c r="JV16" s="16"/>
      <c r="JW16" s="16"/>
      <c r="JX16" s="16"/>
      <c r="JY16" s="16"/>
      <c r="JZ16" s="16"/>
      <c r="KA16" s="16"/>
      <c r="KB16" s="16"/>
      <c r="KC16" s="16"/>
      <c r="KD16" s="16"/>
      <c r="KE16" s="16"/>
      <c r="KF16" s="16"/>
      <c r="KG16" s="16"/>
      <c r="KH16" s="16"/>
      <c r="KI16" s="16"/>
      <c r="KJ16" s="16"/>
      <c r="KK16" s="16"/>
      <c r="KL16" s="16"/>
      <c r="KM16" s="16"/>
      <c r="KN16" s="16"/>
      <c r="KO16" s="16"/>
      <c r="KP16" s="16"/>
      <c r="KQ16" s="16"/>
      <c r="KR16" s="16"/>
      <c r="KS16" s="16"/>
      <c r="KT16" s="16"/>
      <c r="KU16" s="16"/>
      <c r="KV16" s="16"/>
      <c r="KW16" s="16"/>
      <c r="KX16" s="16"/>
      <c r="KY16" s="16"/>
      <c r="KZ16" s="16"/>
      <c r="LA16" s="16"/>
      <c r="LB16" s="16"/>
      <c r="LC16" s="16"/>
      <c r="LD16" s="16"/>
      <c r="LE16" s="16"/>
      <c r="LF16" s="16"/>
      <c r="LG16" s="16"/>
      <c r="LH16" s="16"/>
      <c r="LI16" s="16"/>
      <c r="LJ16" s="16"/>
      <c r="LK16" s="16"/>
      <c r="LL16" s="16"/>
      <c r="LM16" s="16"/>
      <c r="LN16" s="16"/>
      <c r="LO16" s="16"/>
      <c r="LP16" s="16"/>
      <c r="LQ16" s="16"/>
      <c r="LR16" s="16"/>
      <c r="LS16" s="16"/>
      <c r="LT16" s="16"/>
      <c r="LU16" s="16"/>
      <c r="LV16" s="16"/>
      <c r="LW16" s="16"/>
      <c r="LX16" s="16"/>
      <c r="LY16" s="16"/>
      <c r="LZ16" s="16"/>
      <c r="MA16" s="16"/>
      <c r="MB16" s="16"/>
      <c r="MC16" s="16"/>
      <c r="MD16" s="16"/>
      <c r="ME16" s="16"/>
      <c r="MF16" s="16"/>
      <c r="MG16" s="16"/>
      <c r="MH16" s="16"/>
      <c r="MI16" s="16"/>
      <c r="MJ16" s="16"/>
      <c r="MK16" s="16"/>
      <c r="ML16" s="16"/>
      <c r="MM16" s="16"/>
      <c r="MN16" s="16"/>
      <c r="MO16" s="16"/>
      <c r="MP16" s="16"/>
      <c r="MQ16" s="16"/>
      <c r="MR16" s="16"/>
      <c r="MS16" s="16"/>
      <c r="MT16" s="16"/>
      <c r="MU16" s="16"/>
      <c r="MV16" s="16"/>
      <c r="MW16" s="16"/>
      <c r="MX16" s="16"/>
      <c r="MY16" s="16"/>
      <c r="MZ16" s="16"/>
      <c r="NA16" s="16"/>
      <c r="NB16" s="16"/>
      <c r="NC16" s="16"/>
      <c r="ND16" s="16"/>
      <c r="NE16" s="16"/>
      <c r="NF16" s="16"/>
      <c r="NG16" s="16"/>
      <c r="NH16" s="16"/>
      <c r="NI16" s="16"/>
      <c r="NJ16" s="16"/>
      <c r="NK16" s="16"/>
      <c r="NL16" s="16"/>
      <c r="NM16" s="16"/>
      <c r="NN16" s="16"/>
      <c r="NO16" s="16"/>
      <c r="NP16" s="16"/>
      <c r="NQ16" s="16"/>
      <c r="NR16" s="16"/>
      <c r="NS16" s="16"/>
      <c r="NT16" s="16"/>
      <c r="NU16" s="16"/>
      <c r="NV16" s="16"/>
      <c r="NW16" s="16"/>
      <c r="NX16" s="16"/>
      <c r="NY16" s="16"/>
      <c r="NZ16" s="16"/>
      <c r="OA16" s="16"/>
      <c r="OB16" s="16"/>
      <c r="OC16" s="16"/>
      <c r="OD16" s="16"/>
      <c r="OE16" s="16"/>
      <c r="OF16" s="16"/>
      <c r="OG16" s="16"/>
      <c r="OH16" s="16"/>
      <c r="OI16" s="16"/>
      <c r="OJ16" s="16"/>
      <c r="OK16" s="16"/>
      <c r="OL16" s="16"/>
      <c r="OM16" s="16"/>
      <c r="ON16" s="16"/>
      <c r="OO16" s="16"/>
      <c r="OP16" s="16"/>
      <c r="OQ16" s="16"/>
      <c r="OR16" s="16"/>
      <c r="OS16" s="16"/>
      <c r="OT16" s="16"/>
      <c r="OU16" s="16"/>
      <c r="OV16" s="16"/>
      <c r="OW16" s="16"/>
      <c r="OX16" s="16"/>
      <c r="OY16" s="16"/>
      <c r="OZ16" s="16"/>
      <c r="PA16" s="16"/>
      <c r="PB16" s="16"/>
      <c r="PC16" s="16"/>
      <c r="PD16" s="16"/>
      <c r="PE16" s="16"/>
      <c r="PF16" s="16"/>
      <c r="PG16" s="16"/>
      <c r="PH16" s="16"/>
      <c r="PI16" s="16"/>
      <c r="PJ16" s="16"/>
      <c r="PK16" s="16"/>
      <c r="PL16" s="16"/>
      <c r="PM16" s="16"/>
      <c r="PN16" s="16"/>
      <c r="PO16" s="16"/>
      <c r="PP16" s="16"/>
      <c r="PQ16" s="16"/>
      <c r="PR16" s="16"/>
      <c r="PS16" s="16"/>
      <c r="PT16" s="16"/>
      <c r="PU16" s="16"/>
      <c r="PV16" s="16"/>
      <c r="PW16" s="16"/>
      <c r="PX16" s="16"/>
      <c r="PY16" s="16"/>
      <c r="PZ16" s="16"/>
      <c r="QA16" s="16"/>
      <c r="QB16" s="16"/>
      <c r="QC16" s="16"/>
      <c r="QD16" s="16"/>
      <c r="QE16" s="16"/>
      <c r="QF16" s="16"/>
      <c r="QG16" s="16"/>
      <c r="QH16" s="16"/>
      <c r="QI16" s="16"/>
      <c r="QJ16" s="16"/>
      <c r="QK16" s="16"/>
      <c r="QL16" s="16"/>
      <c r="QM16" s="16"/>
      <c r="QN16" s="16"/>
      <c r="QO16" s="16"/>
      <c r="QP16" s="16"/>
      <c r="QQ16" s="16"/>
      <c r="QR16" s="16"/>
      <c r="QS16" s="16"/>
      <c r="QT16" s="16"/>
      <c r="QU16" s="16"/>
      <c r="QV16" s="16"/>
      <c r="QW16" s="16"/>
      <c r="QX16" s="16"/>
      <c r="QY16" s="16"/>
      <c r="QZ16" s="16"/>
      <c r="RA16" s="16"/>
      <c r="RB16" s="16"/>
      <c r="RC16" s="16"/>
      <c r="RD16" s="16"/>
      <c r="RE16" s="16"/>
      <c r="RF16" s="16"/>
      <c r="RG16" s="16"/>
      <c r="RH16" s="16"/>
      <c r="RI16" s="16"/>
      <c r="RJ16" s="16"/>
      <c r="RK16" s="16"/>
      <c r="RL16" s="16"/>
      <c r="RM16" s="16"/>
      <c r="RN16" s="16"/>
      <c r="RO16" s="16"/>
      <c r="RP16" s="16"/>
      <c r="RQ16" s="16"/>
      <c r="RR16" s="16"/>
      <c r="RS16" s="16"/>
      <c r="RT16" s="16"/>
      <c r="RU16" s="16"/>
      <c r="RV16" s="16"/>
      <c r="RW16" s="16"/>
      <c r="RX16" s="16"/>
      <c r="RY16" s="16"/>
      <c r="RZ16" s="16"/>
      <c r="SA16" s="16"/>
      <c r="SB16" s="16"/>
      <c r="SC16" s="16"/>
      <c r="SD16" s="16"/>
      <c r="SE16" s="16"/>
      <c r="SF16" s="16"/>
      <c r="SG16" s="16"/>
      <c r="SH16" s="16"/>
      <c r="SI16" s="16"/>
      <c r="SJ16" s="16"/>
      <c r="SK16" s="16"/>
      <c r="SL16" s="16"/>
      <c r="SM16" s="16"/>
      <c r="SN16" s="16"/>
      <c r="SO16" s="16"/>
      <c r="SP16" s="16"/>
      <c r="SQ16" s="16"/>
      <c r="SR16" s="16"/>
      <c r="SS16" s="16"/>
      <c r="ST16" s="16"/>
      <c r="SU16" s="16"/>
      <c r="SV16" s="16"/>
      <c r="SW16" s="16"/>
      <c r="SX16" s="16"/>
      <c r="SY16" s="16"/>
      <c r="SZ16" s="16"/>
      <c r="TA16" s="16"/>
      <c r="TB16" s="16"/>
      <c r="TC16" s="16"/>
      <c r="TD16" s="16"/>
      <c r="TE16" s="16"/>
      <c r="TF16" s="16"/>
      <c r="TG16" s="16"/>
      <c r="TH16" s="16"/>
      <c r="TI16" s="16"/>
      <c r="TJ16" s="16"/>
      <c r="TK16" s="16"/>
      <c r="TL16" s="16"/>
      <c r="TM16" s="16"/>
      <c r="TN16" s="16"/>
      <c r="TO16" s="16"/>
      <c r="TP16" s="16"/>
      <c r="TQ16" s="16"/>
      <c r="TR16" s="16"/>
      <c r="TS16" s="16"/>
      <c r="TT16" s="16"/>
      <c r="TU16" s="16"/>
      <c r="TV16" s="16"/>
      <c r="TW16" s="16"/>
      <c r="TX16" s="16"/>
      <c r="TY16" s="16"/>
      <c r="TZ16" s="16"/>
      <c r="UA16" s="16"/>
      <c r="UB16" s="16"/>
      <c r="UC16" s="16"/>
      <c r="UD16" s="16"/>
      <c r="UE16" s="16"/>
      <c r="UF16" s="16"/>
      <c r="UG16" s="16"/>
      <c r="UH16" s="16"/>
      <c r="UI16" s="16"/>
      <c r="UJ16" s="16"/>
      <c r="UK16" s="16"/>
      <c r="UL16" s="16"/>
      <c r="UM16" s="16"/>
      <c r="UN16" s="16"/>
      <c r="UO16" s="16"/>
      <c r="UP16" s="16"/>
      <c r="UQ16" s="16"/>
      <c r="UR16" s="16"/>
      <c r="US16" s="16"/>
      <c r="UT16" s="16"/>
      <c r="UU16" s="16"/>
      <c r="UV16" s="16"/>
      <c r="UW16" s="16"/>
      <c r="UX16" s="16"/>
      <c r="UY16" s="16"/>
      <c r="UZ16" s="16"/>
      <c r="VA16" s="16"/>
      <c r="VB16" s="16"/>
      <c r="VC16" s="16"/>
      <c r="VD16" s="16"/>
      <c r="VE16" s="16"/>
      <c r="VF16" s="16"/>
      <c r="VG16" s="16"/>
      <c r="VH16" s="16"/>
      <c r="VI16" s="16"/>
      <c r="VJ16" s="16"/>
      <c r="VK16" s="16"/>
      <c r="VL16" s="16"/>
      <c r="VM16" s="16"/>
      <c r="VN16" s="16"/>
      <c r="VO16" s="16"/>
      <c r="VP16" s="16"/>
      <c r="VQ16" s="16"/>
      <c r="VR16" s="16"/>
      <c r="VS16" s="16"/>
      <c r="VT16" s="16"/>
      <c r="VU16" s="16"/>
      <c r="VV16" s="16"/>
      <c r="VW16" s="16"/>
      <c r="VX16" s="16"/>
      <c r="VY16" s="16"/>
      <c r="VZ16" s="16"/>
      <c r="WA16" s="16"/>
      <c r="WB16" s="16"/>
      <c r="WC16" s="16"/>
      <c r="WD16" s="16"/>
      <c r="WE16" s="16"/>
      <c r="WF16" s="16"/>
      <c r="WG16" s="16"/>
      <c r="WH16" s="16"/>
      <c r="WI16" s="16"/>
      <c r="WJ16" s="16"/>
      <c r="WK16" s="16"/>
      <c r="WL16" s="16"/>
      <c r="WM16" s="16"/>
      <c r="WN16" s="16"/>
      <c r="WO16" s="16"/>
      <c r="WP16" s="16"/>
      <c r="WQ16" s="16"/>
      <c r="WR16" s="16"/>
      <c r="WS16" s="16"/>
      <c r="WT16" s="16"/>
      <c r="WU16" s="16"/>
      <c r="WV16" s="16"/>
      <c r="WW16" s="16"/>
      <c r="WX16" s="16"/>
      <c r="WY16" s="16"/>
      <c r="WZ16" s="16"/>
      <c r="XA16" s="16"/>
      <c r="XB16" s="16"/>
      <c r="XC16" s="16"/>
      <c r="XD16" s="16"/>
      <c r="XE16" s="16"/>
      <c r="XF16" s="16"/>
      <c r="XG16" s="16"/>
      <c r="XH16" s="16"/>
      <c r="XI16" s="16"/>
      <c r="XJ16" s="16"/>
      <c r="XK16" s="16"/>
      <c r="XL16" s="16"/>
      <c r="XM16" s="16"/>
      <c r="XN16" s="16"/>
      <c r="XO16" s="16"/>
      <c r="XP16" s="16"/>
      <c r="XQ16" s="16"/>
      <c r="XR16" s="16"/>
      <c r="XS16" s="16"/>
      <c r="XT16" s="16"/>
      <c r="XU16" s="16"/>
      <c r="XV16" s="16"/>
      <c r="XW16" s="16"/>
      <c r="XX16" s="16"/>
      <c r="XY16" s="16"/>
      <c r="XZ16" s="16"/>
      <c r="YA16" s="16"/>
      <c r="YB16" s="16"/>
      <c r="YC16" s="16"/>
      <c r="YD16" s="16"/>
      <c r="YE16" s="16"/>
      <c r="YF16" s="16"/>
      <c r="YG16" s="16"/>
      <c r="YH16" s="16"/>
      <c r="YI16" s="16"/>
      <c r="YJ16" s="16"/>
      <c r="YK16" s="16"/>
      <c r="YL16" s="16"/>
      <c r="YM16" s="16"/>
      <c r="YN16" s="16"/>
      <c r="YO16" s="16"/>
      <c r="YP16" s="16"/>
      <c r="YQ16" s="16"/>
      <c r="YR16" s="16"/>
      <c r="YS16" s="16"/>
      <c r="YT16" s="16"/>
      <c r="YU16" s="16"/>
      <c r="YV16" s="16"/>
      <c r="YW16" s="16"/>
      <c r="YX16" s="16"/>
      <c r="YY16" s="16"/>
      <c r="YZ16" s="16"/>
      <c r="ZA16" s="16"/>
      <c r="ZB16" s="16"/>
      <c r="ZC16" s="16"/>
      <c r="ZD16" s="16"/>
      <c r="ZE16" s="16"/>
      <c r="ZF16" s="16"/>
      <c r="ZG16" s="16"/>
      <c r="ZH16" s="16"/>
      <c r="ZI16" s="16"/>
      <c r="ZJ16" s="16"/>
      <c r="ZK16" s="16"/>
      <c r="ZL16" s="16"/>
      <c r="ZM16" s="16"/>
      <c r="ZN16" s="16"/>
      <c r="ZO16" s="16"/>
      <c r="ZP16" s="16"/>
      <c r="ZQ16" s="16"/>
      <c r="ZR16" s="16"/>
      <c r="ZS16" s="16"/>
      <c r="ZT16" s="16"/>
      <c r="ZU16" s="16"/>
      <c r="ZV16" s="16"/>
      <c r="ZW16" s="16"/>
      <c r="ZX16" s="16"/>
      <c r="ZY16" s="16"/>
      <c r="ZZ16" s="16"/>
      <c r="AAA16" s="16"/>
      <c r="AAB16" s="16"/>
      <c r="AAC16" s="16"/>
      <c r="AAD16" s="16"/>
      <c r="AAE16" s="16"/>
      <c r="AAF16" s="16"/>
      <c r="AAG16" s="16"/>
      <c r="AAH16" s="16"/>
      <c r="AAI16" s="16"/>
      <c r="AAJ16" s="16"/>
      <c r="AAK16" s="16"/>
      <c r="AAL16" s="16"/>
      <c r="AAM16" s="16"/>
      <c r="AAN16" s="16"/>
      <c r="AAO16" s="16"/>
      <c r="AAP16" s="16"/>
      <c r="AAQ16" s="16"/>
      <c r="AAR16" s="16"/>
      <c r="AAS16" s="16"/>
      <c r="AAT16" s="16"/>
      <c r="AAU16" s="16"/>
      <c r="AAV16" s="16"/>
      <c r="AAW16" s="16"/>
      <c r="AAX16" s="16"/>
      <c r="AAY16" s="16"/>
      <c r="AAZ16" s="16"/>
      <c r="ABA16" s="16"/>
      <c r="ABB16" s="16"/>
      <c r="ABC16" s="16"/>
      <c r="ABD16" s="16"/>
      <c r="ABE16" s="16"/>
      <c r="ABF16" s="16"/>
      <c r="ABG16" s="16"/>
      <c r="ABH16" s="16"/>
      <c r="ABI16" s="16"/>
      <c r="ABJ16" s="16"/>
      <c r="ABK16" s="16"/>
      <c r="ABL16" s="16"/>
      <c r="ABM16" s="16"/>
      <c r="ABN16" s="16"/>
      <c r="ABO16" s="16"/>
      <c r="ABP16" s="16"/>
      <c r="ABQ16" s="16"/>
      <c r="ABR16" s="16"/>
      <c r="ABS16" s="16"/>
      <c r="ABT16" s="16"/>
      <c r="ABU16" s="16"/>
      <c r="ABV16" s="16"/>
      <c r="ABW16" s="16"/>
      <c r="ABX16" s="16"/>
      <c r="ABY16" s="16"/>
      <c r="ABZ16" s="16"/>
      <c r="ACA16" s="16"/>
      <c r="ACB16" s="16"/>
      <c r="ACC16" s="16"/>
      <c r="ACD16" s="16"/>
      <c r="ACE16" s="16"/>
      <c r="ACF16" s="16"/>
      <c r="ACG16" s="16"/>
      <c r="ACH16" s="16"/>
      <c r="ACI16" s="16"/>
      <c r="ACJ16" s="16"/>
      <c r="ACK16" s="16"/>
      <c r="ACL16" s="16"/>
      <c r="ACM16" s="16"/>
      <c r="ACN16" s="16"/>
      <c r="ACO16" s="16"/>
      <c r="ACP16" s="16"/>
      <c r="ACQ16" s="16"/>
      <c r="ACR16" s="16"/>
      <c r="ACS16" s="16"/>
      <c r="ACT16" s="16"/>
      <c r="ACU16" s="16"/>
      <c r="ACV16" s="16"/>
      <c r="ACW16" s="16"/>
      <c r="ACX16" s="16"/>
      <c r="ACY16" s="16"/>
      <c r="ACZ16" s="16"/>
      <c r="ADA16" s="16"/>
      <c r="ADB16" s="16"/>
      <c r="ADC16" s="16"/>
      <c r="ADD16" s="16"/>
      <c r="ADE16" s="16"/>
      <c r="ADF16" s="16"/>
      <c r="ADG16" s="16"/>
      <c r="ADH16" s="16"/>
      <c r="ADI16" s="16"/>
      <c r="ADJ16" s="16"/>
      <c r="ADK16" s="16"/>
      <c r="ADL16" s="16"/>
      <c r="ADM16" s="16"/>
      <c r="ADN16" s="16"/>
      <c r="ADO16" s="16"/>
      <c r="ADP16" s="16"/>
      <c r="ADQ16" s="16"/>
      <c r="ADR16" s="16"/>
      <c r="ADS16" s="16"/>
      <c r="ADT16" s="16"/>
      <c r="ADU16" s="16"/>
      <c r="ADV16" s="16"/>
      <c r="ADW16" s="16"/>
      <c r="ADX16" s="16"/>
      <c r="ADY16" s="16"/>
      <c r="ADZ16" s="16"/>
      <c r="AEA16" s="16"/>
      <c r="AEB16" s="16"/>
      <c r="AEC16" s="16"/>
      <c r="AED16" s="16"/>
      <c r="AEE16" s="16"/>
      <c r="AEF16" s="16"/>
      <c r="AEG16" s="16"/>
      <c r="AEH16" s="16"/>
      <c r="AEI16" s="16"/>
      <c r="AEJ16" s="16"/>
      <c r="AEK16" s="16"/>
      <c r="AEL16" s="16"/>
      <c r="AEM16" s="16"/>
      <c r="AEN16" s="16"/>
      <c r="AEO16" s="16"/>
      <c r="AEP16" s="16"/>
      <c r="AEQ16" s="16"/>
      <c r="AER16" s="16"/>
      <c r="AES16" s="16"/>
      <c r="AET16" s="16"/>
      <c r="AEU16" s="16"/>
      <c r="AEV16" s="16"/>
      <c r="AEW16" s="16"/>
      <c r="AEX16" s="16"/>
      <c r="AEY16" s="16"/>
      <c r="AEZ16" s="16"/>
      <c r="AFA16" s="16"/>
      <c r="AFB16" s="16"/>
      <c r="AFC16" s="16"/>
      <c r="AFD16" s="16"/>
      <c r="AFE16" s="16"/>
      <c r="AFF16" s="16"/>
      <c r="AFG16" s="16"/>
      <c r="AFH16" s="16"/>
      <c r="AFI16" s="16"/>
      <c r="AFJ16" s="16"/>
      <c r="AFK16" s="16"/>
      <c r="AFL16" s="16"/>
      <c r="AFM16" s="16"/>
      <c r="AFN16" s="16"/>
      <c r="AFO16" s="16"/>
      <c r="AFP16" s="16"/>
      <c r="AFQ16" s="16"/>
      <c r="AFR16" s="16"/>
      <c r="AFS16" s="16"/>
      <c r="AFT16" s="16"/>
      <c r="AFU16" s="16"/>
      <c r="AFV16" s="16"/>
      <c r="AFW16" s="16"/>
      <c r="AFX16" s="16"/>
      <c r="AFY16" s="16"/>
      <c r="AFZ16" s="16"/>
      <c r="AGA16" s="16"/>
      <c r="AGB16" s="16"/>
      <c r="AGC16" s="16"/>
      <c r="AGD16" s="16"/>
      <c r="AGE16" s="16"/>
      <c r="AGF16" s="16"/>
      <c r="AGG16" s="16"/>
      <c r="AGH16" s="16"/>
      <c r="AGI16" s="16"/>
      <c r="AGJ16" s="16"/>
      <c r="AGK16" s="16"/>
      <c r="AGL16" s="16"/>
      <c r="AGM16" s="16"/>
      <c r="AGN16" s="16"/>
      <c r="AGO16" s="16"/>
      <c r="AGP16" s="16"/>
      <c r="AGQ16" s="16"/>
      <c r="AGR16" s="16"/>
      <c r="AGS16" s="16"/>
      <c r="AGT16" s="16"/>
      <c r="AGU16" s="16"/>
      <c r="AGV16" s="16"/>
      <c r="AGW16" s="16"/>
      <c r="AGX16" s="16"/>
      <c r="AGY16" s="16"/>
      <c r="AGZ16" s="16"/>
      <c r="AHA16" s="16"/>
      <c r="AHB16" s="16"/>
      <c r="AHC16" s="16"/>
      <c r="AHD16" s="16"/>
      <c r="AHE16" s="16"/>
      <c r="AHF16" s="16"/>
      <c r="AHG16" s="16"/>
      <c r="AHH16" s="16"/>
      <c r="AHI16" s="16"/>
      <c r="AHJ16" s="16"/>
      <c r="AHK16" s="16"/>
      <c r="AHL16" s="16"/>
      <c r="AHM16" s="16"/>
      <c r="AHN16" s="16"/>
      <c r="AHO16" s="16"/>
      <c r="AHP16" s="16"/>
      <c r="AHQ16" s="16"/>
      <c r="AHR16" s="16"/>
      <c r="AHS16" s="16"/>
      <c r="AHT16" s="16"/>
      <c r="AHU16" s="16"/>
      <c r="AHV16" s="16"/>
      <c r="AHW16" s="16"/>
      <c r="AHX16" s="16"/>
      <c r="AHY16" s="16"/>
      <c r="AHZ16" s="16"/>
      <c r="AIA16" s="16"/>
      <c r="AIB16" s="16"/>
      <c r="AIC16" s="16"/>
      <c r="AID16" s="16"/>
      <c r="AIE16" s="16"/>
      <c r="AIF16" s="16"/>
      <c r="AIG16" s="16"/>
      <c r="AIH16" s="16"/>
      <c r="AII16" s="16"/>
      <c r="AIJ16" s="16"/>
      <c r="AIK16" s="16"/>
      <c r="AIL16" s="16"/>
      <c r="AIM16" s="16"/>
      <c r="AIN16" s="16"/>
      <c r="AIO16" s="16"/>
      <c r="AIP16" s="16"/>
      <c r="AIQ16" s="16"/>
      <c r="AIR16" s="16"/>
      <c r="AIS16" s="16"/>
      <c r="AIT16" s="16"/>
      <c r="AIU16" s="16"/>
      <c r="AIV16" s="16"/>
      <c r="AIW16" s="16"/>
      <c r="AIX16" s="16"/>
      <c r="AIY16" s="16"/>
      <c r="AIZ16" s="16"/>
      <c r="AJA16" s="16"/>
      <c r="AJB16" s="16"/>
      <c r="AJC16" s="16"/>
      <c r="AJD16" s="16"/>
      <c r="AJE16" s="16"/>
      <c r="AJF16" s="16"/>
      <c r="AJG16" s="16"/>
      <c r="AJH16" s="16"/>
      <c r="AJI16" s="16"/>
      <c r="AJJ16" s="16"/>
      <c r="AJK16" s="16"/>
      <c r="AJL16" s="16"/>
      <c r="AJM16" s="16"/>
      <c r="AJN16" s="16"/>
      <c r="AJO16" s="16"/>
      <c r="AJP16" s="16"/>
      <c r="AJQ16" s="16"/>
      <c r="AJR16" s="16"/>
      <c r="AJS16" s="16"/>
      <c r="AJT16" s="16"/>
      <c r="AJU16" s="16"/>
      <c r="AJV16" s="16"/>
      <c r="AJW16" s="16"/>
      <c r="AJX16" s="16"/>
      <c r="AJY16" s="16"/>
      <c r="AJZ16" s="16"/>
      <c r="AKA16" s="16"/>
      <c r="AKB16" s="16"/>
      <c r="AKC16" s="16"/>
      <c r="AKD16" s="16"/>
      <c r="AKE16" s="16"/>
      <c r="AKF16" s="16"/>
      <c r="AKG16" s="16"/>
      <c r="AKH16" s="16"/>
      <c r="AKI16" s="16"/>
      <c r="AKJ16" s="16"/>
      <c r="AKK16" s="16"/>
      <c r="AKL16" s="16"/>
      <c r="AKM16" s="16"/>
      <c r="AKN16" s="16"/>
      <c r="AKO16" s="16"/>
      <c r="AKP16" s="16"/>
      <c r="AKQ16" s="16"/>
      <c r="AKR16" s="16"/>
      <c r="AKS16" s="16"/>
      <c r="AKT16" s="16"/>
      <c r="AKU16" s="16"/>
      <c r="AKV16" s="16"/>
      <c r="AKW16" s="16"/>
      <c r="AKX16" s="16"/>
      <c r="AKY16" s="16"/>
      <c r="AKZ16" s="16"/>
      <c r="ALA16" s="16"/>
      <c r="ALB16" s="16"/>
      <c r="ALC16" s="16"/>
      <c r="ALD16" s="16"/>
      <c r="ALE16" s="16"/>
      <c r="ALF16" s="16"/>
      <c r="ALG16" s="16"/>
      <c r="ALH16" s="16"/>
      <c r="ALI16" s="16"/>
      <c r="ALJ16" s="16"/>
      <c r="ALK16" s="16"/>
      <c r="ALL16" s="16"/>
      <c r="ALM16" s="16"/>
      <c r="ALN16" s="16"/>
      <c r="ALO16" s="16"/>
      <c r="ALP16" s="16"/>
      <c r="ALQ16" s="16"/>
      <c r="ALR16" s="16"/>
      <c r="ALS16" s="16"/>
      <c r="ALT16" s="16"/>
      <c r="ALU16" s="16"/>
      <c r="ALV16" s="16"/>
      <c r="ALW16" s="16"/>
      <c r="ALX16" s="16"/>
      <c r="ALY16" s="16"/>
      <c r="ALZ16" s="16"/>
      <c r="AMA16" s="16"/>
      <c r="AMB16" s="16"/>
      <c r="AMC16" s="16"/>
      <c r="AMD16" s="16"/>
      <c r="AME16" s="16"/>
      <c r="AMF16" s="16"/>
      <c r="AMG16" s="16"/>
      <c r="AMH16" s="16"/>
      <c r="AMI16" s="16"/>
      <c r="AMJ16" s="16"/>
      <c r="AMK16" s="16"/>
      <c r="AML16" s="16"/>
      <c r="AMM16" s="16"/>
      <c r="AMN16" s="16"/>
      <c r="AMO16" s="16"/>
      <c r="AMP16" s="16"/>
      <c r="AMQ16" s="16"/>
      <c r="AMR16" s="16"/>
      <c r="AMS16" s="16"/>
      <c r="AMT16" s="16"/>
      <c r="AMU16" s="16"/>
      <c r="AMV16" s="16"/>
      <c r="AMW16" s="16"/>
      <c r="AMX16" s="16"/>
      <c r="AMY16" s="16"/>
      <c r="AMZ16" s="16"/>
      <c r="ANA16" s="16"/>
      <c r="ANB16" s="16"/>
      <c r="ANC16" s="16"/>
      <c r="AND16" s="16"/>
      <c r="ANE16" s="16"/>
      <c r="ANF16" s="16"/>
      <c r="ANG16" s="16"/>
      <c r="ANH16" s="16"/>
      <c r="ANI16" s="16"/>
      <c r="ANJ16" s="16"/>
      <c r="ANK16" s="16"/>
      <c r="ANL16" s="16"/>
      <c r="ANM16" s="16"/>
      <c r="ANN16" s="16"/>
      <c r="ANO16" s="16"/>
      <c r="ANP16" s="16"/>
      <c r="ANQ16" s="16"/>
      <c r="ANR16" s="16"/>
      <c r="ANS16" s="16"/>
    </row>
    <row r="17" spans="69:1059" ht="19" x14ac:dyDescent="0.25">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c r="EA17" s="16"/>
      <c r="EB17" s="16"/>
      <c r="EC17" s="16"/>
      <c r="ED17" s="16"/>
      <c r="EE17" s="16"/>
      <c r="EF17" s="16"/>
      <c r="EG17" s="16"/>
      <c r="EH17" s="16"/>
      <c r="EI17" s="16"/>
      <c r="EJ17" s="16"/>
      <c r="EK17" s="16"/>
      <c r="EL17" s="16"/>
      <c r="EM17" s="16"/>
      <c r="EN17" s="16"/>
      <c r="EO17" s="16"/>
      <c r="EP17" s="16"/>
      <c r="EQ17" s="16"/>
      <c r="ER17" s="16"/>
      <c r="ES17" s="16"/>
      <c r="ET17" s="16"/>
      <c r="EU17" s="16"/>
      <c r="EV17" s="16"/>
      <c r="EW17" s="16"/>
      <c r="EX17" s="16"/>
      <c r="EY17" s="16"/>
      <c r="EZ17" s="16"/>
      <c r="FA17" s="16"/>
      <c r="FB17" s="16"/>
      <c r="FC17" s="16"/>
      <c r="FD17" s="16"/>
      <c r="FE17" s="16"/>
      <c r="FF17" s="16"/>
      <c r="FG17" s="16"/>
      <c r="FH17" s="16"/>
      <c r="FI17" s="16"/>
      <c r="FJ17" s="16"/>
      <c r="FK17" s="16"/>
      <c r="FL17" s="16"/>
      <c r="FM17" s="16"/>
      <c r="FN17" s="16"/>
      <c r="FO17" s="16"/>
      <c r="FP17" s="16"/>
      <c r="FQ17" s="16"/>
      <c r="FR17" s="16"/>
      <c r="FS17" s="16"/>
      <c r="FT17" s="16"/>
      <c r="FU17" s="16"/>
      <c r="FV17" s="16"/>
      <c r="FW17" s="16"/>
      <c r="FX17" s="16"/>
      <c r="FY17" s="16"/>
      <c r="FZ17" s="16"/>
      <c r="GA17" s="16"/>
      <c r="GB17" s="16"/>
      <c r="GC17" s="16"/>
      <c r="GD17" s="16"/>
      <c r="GE17" s="16"/>
      <c r="GF17" s="16"/>
      <c r="GG17" s="16"/>
      <c r="GH17" s="16"/>
      <c r="GI17" s="16"/>
      <c r="GJ17" s="16"/>
      <c r="GK17" s="16"/>
      <c r="GL17" s="16"/>
      <c r="GM17" s="16"/>
      <c r="GN17" s="16"/>
      <c r="GO17" s="16"/>
      <c r="GP17" s="16"/>
      <c r="GQ17" s="16"/>
      <c r="GR17" s="16"/>
      <c r="GS17" s="16"/>
      <c r="GT17" s="16"/>
      <c r="GU17" s="16"/>
      <c r="GV17" s="16"/>
      <c r="GW17" s="16"/>
      <c r="GX17" s="16"/>
      <c r="GY17" s="16"/>
      <c r="GZ17" s="16"/>
      <c r="HA17" s="16"/>
      <c r="HB17" s="16"/>
      <c r="HC17" s="16"/>
      <c r="HD17" s="16"/>
      <c r="HE17" s="16"/>
      <c r="HF17" s="16"/>
      <c r="HG17" s="16"/>
      <c r="HH17" s="16"/>
      <c r="HI17" s="16"/>
      <c r="HJ17" s="16"/>
      <c r="HK17" s="16"/>
      <c r="HL17" s="16"/>
      <c r="HM17" s="16"/>
      <c r="HN17" s="16"/>
      <c r="HO17" s="16"/>
      <c r="HP17" s="16"/>
      <c r="HQ17" s="16"/>
      <c r="HR17" s="16"/>
      <c r="HS17" s="16"/>
      <c r="HT17" s="16"/>
      <c r="HU17" s="16"/>
      <c r="HV17" s="16"/>
      <c r="HW17" s="16"/>
      <c r="HX17" s="16"/>
      <c r="HY17" s="16"/>
      <c r="HZ17" s="16"/>
      <c r="IA17" s="16"/>
      <c r="IB17" s="16"/>
      <c r="IC17" s="16"/>
      <c r="ID17" s="16"/>
      <c r="IE17" s="16"/>
      <c r="IF17" s="16"/>
      <c r="IG17" s="16"/>
      <c r="IH17" s="16"/>
      <c r="II17" s="16"/>
      <c r="IJ17" s="16"/>
      <c r="IK17" s="16"/>
      <c r="IL17" s="16"/>
      <c r="IM17" s="16"/>
      <c r="IN17" s="16"/>
      <c r="IO17" s="16"/>
      <c r="IP17" s="16"/>
      <c r="IQ17" s="16"/>
      <c r="IR17" s="16"/>
      <c r="IS17" s="16"/>
      <c r="IT17" s="16"/>
      <c r="IU17" s="16"/>
      <c r="IV17" s="16"/>
      <c r="IW17" s="16"/>
      <c r="IX17" s="16"/>
      <c r="IY17" s="16"/>
      <c r="IZ17" s="16"/>
      <c r="JA17" s="16"/>
      <c r="JB17" s="16"/>
      <c r="JC17" s="16"/>
      <c r="JD17" s="16"/>
      <c r="JE17" s="16"/>
      <c r="JF17" s="16"/>
      <c r="JG17" s="16"/>
      <c r="JH17" s="16"/>
      <c r="JI17" s="16"/>
      <c r="JJ17" s="16"/>
      <c r="JK17" s="16"/>
      <c r="JL17" s="16"/>
      <c r="JM17" s="16"/>
      <c r="JN17" s="16"/>
      <c r="JO17" s="16"/>
      <c r="JP17" s="16"/>
      <c r="JQ17" s="16"/>
      <c r="JR17" s="16"/>
      <c r="JS17" s="16"/>
      <c r="JT17" s="16"/>
      <c r="JU17" s="16"/>
      <c r="JV17" s="16"/>
      <c r="JW17" s="16"/>
      <c r="JX17" s="16"/>
      <c r="JY17" s="16"/>
      <c r="JZ17" s="16"/>
      <c r="KA17" s="16"/>
      <c r="KB17" s="16"/>
      <c r="KC17" s="16"/>
      <c r="KD17" s="16"/>
      <c r="KE17" s="16"/>
      <c r="KF17" s="16"/>
      <c r="KG17" s="16"/>
      <c r="KH17" s="16"/>
      <c r="KI17" s="16"/>
      <c r="KJ17" s="16"/>
      <c r="KK17" s="16"/>
      <c r="KL17" s="16"/>
      <c r="KM17" s="16"/>
      <c r="KN17" s="16"/>
      <c r="KO17" s="16"/>
      <c r="KP17" s="16"/>
      <c r="KQ17" s="16"/>
      <c r="KR17" s="16"/>
      <c r="KS17" s="16"/>
      <c r="KT17" s="16"/>
      <c r="KU17" s="16"/>
      <c r="KV17" s="16"/>
      <c r="KW17" s="16"/>
      <c r="KX17" s="16"/>
      <c r="KY17" s="16"/>
      <c r="KZ17" s="16"/>
      <c r="LA17" s="16"/>
      <c r="LB17" s="16"/>
      <c r="LC17" s="16"/>
      <c r="LD17" s="16"/>
      <c r="LE17" s="16"/>
      <c r="LF17" s="16"/>
      <c r="LG17" s="16"/>
      <c r="LH17" s="16"/>
      <c r="LI17" s="16"/>
      <c r="LJ17" s="16"/>
      <c r="LK17" s="16"/>
      <c r="LL17" s="16"/>
      <c r="LM17" s="16"/>
      <c r="LN17" s="16"/>
      <c r="LO17" s="16"/>
      <c r="LP17" s="16"/>
      <c r="LQ17" s="16"/>
      <c r="LR17" s="16"/>
      <c r="LS17" s="16"/>
      <c r="LT17" s="16"/>
      <c r="LU17" s="16"/>
      <c r="LV17" s="16"/>
      <c r="LW17" s="16"/>
      <c r="LX17" s="16"/>
      <c r="LY17" s="16"/>
      <c r="LZ17" s="16"/>
      <c r="MA17" s="16"/>
      <c r="MB17" s="16"/>
      <c r="MC17" s="16"/>
      <c r="MD17" s="16"/>
      <c r="ME17" s="16"/>
      <c r="MF17" s="16"/>
      <c r="MG17" s="16"/>
      <c r="MH17" s="16"/>
      <c r="MI17" s="16"/>
      <c r="MJ17" s="16"/>
      <c r="MK17" s="16"/>
      <c r="ML17" s="16"/>
      <c r="MM17" s="16"/>
      <c r="MN17" s="16"/>
      <c r="MO17" s="16"/>
      <c r="MP17" s="16"/>
      <c r="MQ17" s="16"/>
      <c r="MR17" s="16"/>
      <c r="MS17" s="16"/>
      <c r="MT17" s="16"/>
      <c r="MU17" s="16"/>
      <c r="MV17" s="16"/>
      <c r="MW17" s="16"/>
      <c r="MX17" s="16"/>
      <c r="MY17" s="16"/>
      <c r="MZ17" s="16"/>
      <c r="NA17" s="16"/>
      <c r="NB17" s="16"/>
      <c r="NC17" s="16"/>
      <c r="ND17" s="16"/>
      <c r="NE17" s="16"/>
      <c r="NF17" s="16"/>
      <c r="NG17" s="16"/>
      <c r="NH17" s="16"/>
      <c r="NI17" s="16"/>
      <c r="NJ17" s="16"/>
      <c r="NK17" s="16"/>
      <c r="NL17" s="16"/>
      <c r="NM17" s="16"/>
      <c r="NN17" s="16"/>
      <c r="NO17" s="16"/>
      <c r="NP17" s="16"/>
      <c r="NQ17" s="16"/>
      <c r="NR17" s="16"/>
      <c r="NS17" s="16"/>
      <c r="NT17" s="16"/>
      <c r="NU17" s="16"/>
      <c r="NV17" s="16"/>
      <c r="NW17" s="16"/>
      <c r="NX17" s="16"/>
      <c r="NY17" s="16"/>
      <c r="NZ17" s="16"/>
      <c r="OA17" s="16"/>
      <c r="OB17" s="16"/>
      <c r="OC17" s="16"/>
      <c r="OD17" s="16"/>
      <c r="OE17" s="16"/>
      <c r="OF17" s="16"/>
      <c r="OG17" s="16"/>
      <c r="OH17" s="16"/>
      <c r="OI17" s="16"/>
      <c r="OJ17" s="16"/>
      <c r="OK17" s="16"/>
      <c r="OL17" s="16"/>
      <c r="OM17" s="16"/>
      <c r="ON17" s="16"/>
      <c r="OO17" s="16"/>
      <c r="OP17" s="16"/>
      <c r="OQ17" s="16"/>
      <c r="OR17" s="16"/>
      <c r="OS17" s="16"/>
      <c r="OT17" s="16"/>
      <c r="OU17" s="16"/>
      <c r="OV17" s="16"/>
      <c r="OW17" s="16"/>
      <c r="OX17" s="16"/>
      <c r="OY17" s="16"/>
      <c r="OZ17" s="16"/>
      <c r="PA17" s="16"/>
      <c r="PB17" s="16"/>
      <c r="PC17" s="16"/>
      <c r="PD17" s="16"/>
      <c r="PE17" s="16"/>
      <c r="PF17" s="16"/>
      <c r="PG17" s="16"/>
      <c r="PH17" s="16"/>
      <c r="PI17" s="16"/>
      <c r="PJ17" s="16"/>
      <c r="PK17" s="16"/>
      <c r="PL17" s="16"/>
      <c r="PM17" s="16"/>
      <c r="PN17" s="16"/>
      <c r="PO17" s="16"/>
      <c r="PP17" s="16"/>
      <c r="PQ17" s="16"/>
      <c r="PR17" s="16"/>
      <c r="PS17" s="16"/>
      <c r="PT17" s="16"/>
      <c r="PU17" s="16"/>
      <c r="PV17" s="16"/>
      <c r="PW17" s="16"/>
      <c r="PX17" s="16"/>
      <c r="PY17" s="16"/>
      <c r="PZ17" s="16"/>
      <c r="QA17" s="16"/>
      <c r="QB17" s="16"/>
      <c r="QC17" s="16"/>
      <c r="QD17" s="16"/>
      <c r="QE17" s="16"/>
      <c r="QF17" s="16"/>
      <c r="QG17" s="16"/>
      <c r="QH17" s="16"/>
      <c r="QI17" s="16"/>
      <c r="QJ17" s="16"/>
      <c r="QK17" s="16"/>
      <c r="QL17" s="16"/>
      <c r="QM17" s="16"/>
      <c r="QN17" s="16"/>
      <c r="QO17" s="16"/>
      <c r="QP17" s="16"/>
      <c r="QQ17" s="16"/>
      <c r="QR17" s="16"/>
      <c r="QS17" s="16"/>
      <c r="QT17" s="16"/>
      <c r="QU17" s="16"/>
      <c r="QV17" s="16"/>
      <c r="QW17" s="16"/>
      <c r="QX17" s="16"/>
      <c r="QY17" s="16"/>
      <c r="QZ17" s="16"/>
      <c r="RA17" s="16"/>
      <c r="RB17" s="16"/>
      <c r="RC17" s="16"/>
      <c r="RD17" s="16"/>
      <c r="RE17" s="16"/>
      <c r="RF17" s="16"/>
      <c r="RG17" s="16"/>
      <c r="RH17" s="16"/>
      <c r="RI17" s="16"/>
      <c r="RJ17" s="16"/>
      <c r="RK17" s="16"/>
      <c r="RL17" s="16"/>
      <c r="RM17" s="16"/>
      <c r="RN17" s="16"/>
      <c r="RO17" s="16"/>
      <c r="RP17" s="16"/>
      <c r="RQ17" s="16"/>
      <c r="RR17" s="16"/>
      <c r="RS17" s="16"/>
      <c r="RT17" s="16"/>
      <c r="RU17" s="16"/>
      <c r="RV17" s="16"/>
      <c r="RW17" s="16"/>
      <c r="RX17" s="16"/>
      <c r="RY17" s="16"/>
      <c r="RZ17" s="16"/>
      <c r="SA17" s="16"/>
      <c r="SB17" s="16"/>
      <c r="SC17" s="16"/>
      <c r="SD17" s="16"/>
      <c r="SE17" s="16"/>
      <c r="SF17" s="16"/>
      <c r="SG17" s="16"/>
      <c r="SH17" s="16"/>
      <c r="SI17" s="16"/>
      <c r="SJ17" s="16"/>
      <c r="SK17" s="16"/>
      <c r="SL17" s="16"/>
      <c r="SM17" s="16"/>
      <c r="SN17" s="16"/>
      <c r="SO17" s="16"/>
      <c r="SP17" s="16"/>
      <c r="SQ17" s="16"/>
      <c r="SR17" s="16"/>
      <c r="SS17" s="16"/>
      <c r="ST17" s="16"/>
      <c r="SU17" s="16"/>
      <c r="SV17" s="16"/>
      <c r="SW17" s="16"/>
      <c r="SX17" s="16"/>
      <c r="SY17" s="16"/>
      <c r="SZ17" s="16"/>
      <c r="TA17" s="16"/>
      <c r="TB17" s="16"/>
      <c r="TC17" s="16"/>
      <c r="TD17" s="16"/>
      <c r="TE17" s="16"/>
      <c r="TF17" s="16"/>
      <c r="TG17" s="16"/>
      <c r="TH17" s="16"/>
      <c r="TI17" s="16"/>
      <c r="TJ17" s="16"/>
      <c r="TK17" s="16"/>
      <c r="TL17" s="16"/>
      <c r="TM17" s="16"/>
      <c r="TN17" s="16"/>
      <c r="TO17" s="16"/>
      <c r="TP17" s="16"/>
      <c r="TQ17" s="16"/>
      <c r="TR17" s="16"/>
      <c r="TS17" s="16"/>
      <c r="TT17" s="16"/>
      <c r="TU17" s="16"/>
      <c r="TV17" s="16"/>
      <c r="TW17" s="16"/>
      <c r="TX17" s="16"/>
      <c r="TY17" s="16"/>
      <c r="TZ17" s="16"/>
      <c r="UA17" s="16"/>
      <c r="UB17" s="16"/>
      <c r="UC17" s="16"/>
      <c r="UD17" s="16"/>
      <c r="UE17" s="16"/>
      <c r="UF17" s="16"/>
      <c r="UG17" s="16"/>
      <c r="UH17" s="16"/>
      <c r="UI17" s="16"/>
      <c r="UJ17" s="16"/>
      <c r="UK17" s="16"/>
      <c r="UL17" s="16"/>
      <c r="UM17" s="16"/>
      <c r="UN17" s="16"/>
      <c r="UO17" s="16"/>
      <c r="UP17" s="16"/>
      <c r="UQ17" s="16"/>
      <c r="UR17" s="16"/>
      <c r="US17" s="16"/>
      <c r="UT17" s="16"/>
      <c r="UU17" s="16"/>
      <c r="UV17" s="16"/>
      <c r="UW17" s="16"/>
      <c r="UX17" s="16"/>
      <c r="UY17" s="16"/>
      <c r="UZ17" s="16"/>
      <c r="VA17" s="16"/>
      <c r="VB17" s="16"/>
      <c r="VC17" s="16"/>
      <c r="VD17" s="16"/>
      <c r="VE17" s="16"/>
      <c r="VF17" s="16"/>
      <c r="VG17" s="16"/>
      <c r="VH17" s="16"/>
      <c r="VI17" s="16"/>
      <c r="VJ17" s="16"/>
      <c r="VK17" s="16"/>
      <c r="VL17" s="16"/>
      <c r="VM17" s="16"/>
      <c r="VN17" s="16"/>
      <c r="VO17" s="16"/>
      <c r="VP17" s="16"/>
      <c r="VQ17" s="16"/>
      <c r="VR17" s="16"/>
      <c r="VS17" s="16"/>
      <c r="VT17" s="16"/>
      <c r="VU17" s="16"/>
      <c r="VV17" s="16"/>
      <c r="VW17" s="16"/>
      <c r="VX17" s="16"/>
      <c r="VY17" s="16"/>
      <c r="VZ17" s="16"/>
      <c r="WA17" s="16"/>
      <c r="WB17" s="16"/>
      <c r="WC17" s="16"/>
      <c r="WD17" s="16"/>
      <c r="WE17" s="16"/>
      <c r="WF17" s="16"/>
      <c r="WG17" s="16"/>
      <c r="WH17" s="16"/>
      <c r="WI17" s="16"/>
      <c r="WJ17" s="16"/>
      <c r="WK17" s="16"/>
      <c r="WL17" s="16"/>
      <c r="WM17" s="16"/>
      <c r="WN17" s="16"/>
      <c r="WO17" s="16"/>
      <c r="WP17" s="16"/>
      <c r="WQ17" s="16"/>
      <c r="WR17" s="16"/>
      <c r="WS17" s="16"/>
      <c r="WT17" s="16"/>
      <c r="WU17" s="16"/>
      <c r="WV17" s="16"/>
      <c r="WW17" s="16"/>
      <c r="WX17" s="16"/>
      <c r="WY17" s="16"/>
      <c r="WZ17" s="16"/>
      <c r="XA17" s="16"/>
      <c r="XB17" s="16"/>
      <c r="XC17" s="16"/>
      <c r="XD17" s="16"/>
      <c r="XE17" s="16"/>
      <c r="XF17" s="16"/>
      <c r="XG17" s="16"/>
      <c r="XH17" s="16"/>
      <c r="XI17" s="16"/>
      <c r="XJ17" s="16"/>
      <c r="XK17" s="16"/>
      <c r="XL17" s="16"/>
      <c r="XM17" s="16"/>
      <c r="XN17" s="16"/>
      <c r="XO17" s="16"/>
      <c r="XP17" s="16"/>
      <c r="XQ17" s="16"/>
      <c r="XR17" s="16"/>
      <c r="XS17" s="16"/>
      <c r="XT17" s="16"/>
      <c r="XU17" s="16"/>
      <c r="XV17" s="16"/>
      <c r="XW17" s="16"/>
      <c r="XX17" s="16"/>
      <c r="XY17" s="16"/>
      <c r="XZ17" s="16"/>
      <c r="YA17" s="16"/>
      <c r="YB17" s="16"/>
      <c r="YC17" s="16"/>
      <c r="YD17" s="16"/>
      <c r="YE17" s="16"/>
      <c r="YF17" s="16"/>
      <c r="YG17" s="16"/>
      <c r="YH17" s="16"/>
      <c r="YI17" s="16"/>
      <c r="YJ17" s="16"/>
      <c r="YK17" s="16"/>
      <c r="YL17" s="16"/>
      <c r="YM17" s="16"/>
      <c r="YN17" s="16"/>
      <c r="YO17" s="16"/>
      <c r="YP17" s="16"/>
      <c r="YQ17" s="16"/>
      <c r="YR17" s="16"/>
      <c r="YS17" s="16"/>
      <c r="YT17" s="16"/>
      <c r="YU17" s="16"/>
      <c r="YV17" s="16"/>
      <c r="YW17" s="16"/>
      <c r="YX17" s="16"/>
      <c r="YY17" s="16"/>
      <c r="YZ17" s="16"/>
      <c r="ZA17" s="16"/>
      <c r="ZB17" s="16"/>
      <c r="ZC17" s="16"/>
      <c r="ZD17" s="16"/>
      <c r="ZE17" s="16"/>
      <c r="ZF17" s="16"/>
      <c r="ZG17" s="16"/>
      <c r="ZH17" s="16"/>
      <c r="ZI17" s="16"/>
      <c r="ZJ17" s="16"/>
      <c r="ZK17" s="16"/>
      <c r="ZL17" s="16"/>
      <c r="ZM17" s="16"/>
      <c r="ZN17" s="16"/>
      <c r="ZO17" s="16"/>
      <c r="ZP17" s="16"/>
      <c r="ZQ17" s="16"/>
      <c r="ZR17" s="16"/>
      <c r="ZS17" s="16"/>
      <c r="ZT17" s="16"/>
      <c r="ZU17" s="16"/>
      <c r="ZV17" s="16"/>
      <c r="ZW17" s="16"/>
      <c r="ZX17" s="16"/>
      <c r="ZY17" s="16"/>
      <c r="ZZ17" s="16"/>
      <c r="AAA17" s="16"/>
      <c r="AAB17" s="16"/>
      <c r="AAC17" s="16"/>
      <c r="AAD17" s="16"/>
      <c r="AAE17" s="16"/>
      <c r="AAF17" s="16"/>
      <c r="AAG17" s="16"/>
      <c r="AAH17" s="16"/>
      <c r="AAI17" s="16"/>
      <c r="AAJ17" s="16"/>
      <c r="AAK17" s="16"/>
      <c r="AAL17" s="16"/>
      <c r="AAM17" s="16"/>
      <c r="AAN17" s="16"/>
      <c r="AAO17" s="16"/>
      <c r="AAP17" s="16"/>
      <c r="AAQ17" s="16"/>
      <c r="AAR17" s="16"/>
      <c r="AAS17" s="16"/>
      <c r="AAT17" s="16"/>
      <c r="AAU17" s="16"/>
      <c r="AAV17" s="16"/>
      <c r="AAW17" s="16"/>
      <c r="AAX17" s="16"/>
      <c r="AAY17" s="16"/>
      <c r="AAZ17" s="16"/>
      <c r="ABA17" s="16"/>
      <c r="ABB17" s="16"/>
      <c r="ABC17" s="16"/>
      <c r="ABD17" s="16"/>
      <c r="ABE17" s="16"/>
      <c r="ABF17" s="16"/>
      <c r="ABG17" s="16"/>
      <c r="ABH17" s="16"/>
      <c r="ABI17" s="16"/>
      <c r="ABJ17" s="16"/>
      <c r="ABK17" s="16"/>
      <c r="ABL17" s="16"/>
      <c r="ABM17" s="16"/>
      <c r="ABN17" s="16"/>
      <c r="ABO17" s="16"/>
      <c r="ABP17" s="16"/>
      <c r="ABQ17" s="16"/>
      <c r="ABR17" s="16"/>
      <c r="ABS17" s="16"/>
      <c r="ABT17" s="16"/>
      <c r="ABU17" s="16"/>
      <c r="ABV17" s="16"/>
      <c r="ABW17" s="16"/>
      <c r="ABX17" s="16"/>
      <c r="ABY17" s="16"/>
      <c r="ABZ17" s="16"/>
      <c r="ACA17" s="16"/>
      <c r="ACB17" s="16"/>
      <c r="ACC17" s="16"/>
      <c r="ACD17" s="16"/>
      <c r="ACE17" s="16"/>
      <c r="ACF17" s="16"/>
      <c r="ACG17" s="16"/>
      <c r="ACH17" s="16"/>
      <c r="ACI17" s="16"/>
      <c r="ACJ17" s="16"/>
      <c r="ACK17" s="16"/>
      <c r="ACL17" s="16"/>
      <c r="ACM17" s="16"/>
      <c r="ACN17" s="16"/>
      <c r="ACO17" s="16"/>
      <c r="ACP17" s="16"/>
      <c r="ACQ17" s="16"/>
      <c r="ACR17" s="16"/>
      <c r="ACS17" s="16"/>
      <c r="ACT17" s="16"/>
      <c r="ACU17" s="16"/>
      <c r="ACV17" s="16"/>
      <c r="ACW17" s="16"/>
      <c r="ACX17" s="16"/>
      <c r="ACY17" s="16"/>
      <c r="ACZ17" s="16"/>
      <c r="ADA17" s="16"/>
      <c r="ADB17" s="16"/>
      <c r="ADC17" s="16"/>
      <c r="ADD17" s="16"/>
      <c r="ADE17" s="16"/>
      <c r="ADF17" s="16"/>
      <c r="ADG17" s="16"/>
      <c r="ADH17" s="16"/>
      <c r="ADI17" s="16"/>
      <c r="ADJ17" s="16"/>
      <c r="ADK17" s="16"/>
      <c r="ADL17" s="16"/>
      <c r="ADM17" s="16"/>
      <c r="ADN17" s="16"/>
      <c r="ADO17" s="16"/>
      <c r="ADP17" s="16"/>
      <c r="ADQ17" s="16"/>
      <c r="ADR17" s="16"/>
      <c r="ADS17" s="16"/>
      <c r="ADT17" s="16"/>
      <c r="ADU17" s="16"/>
      <c r="ADV17" s="16"/>
      <c r="ADW17" s="16"/>
      <c r="ADX17" s="16"/>
      <c r="ADY17" s="16"/>
      <c r="ADZ17" s="16"/>
      <c r="AEA17" s="16"/>
      <c r="AEB17" s="16"/>
      <c r="AEC17" s="16"/>
      <c r="AED17" s="16"/>
      <c r="AEE17" s="16"/>
      <c r="AEF17" s="16"/>
      <c r="AEG17" s="16"/>
      <c r="AEH17" s="16"/>
      <c r="AEI17" s="16"/>
      <c r="AEJ17" s="16"/>
      <c r="AEK17" s="16"/>
      <c r="AEL17" s="16"/>
      <c r="AEM17" s="16"/>
      <c r="AEN17" s="16"/>
      <c r="AEO17" s="16"/>
      <c r="AEP17" s="16"/>
      <c r="AEQ17" s="16"/>
      <c r="AER17" s="16"/>
      <c r="AES17" s="16"/>
      <c r="AET17" s="16"/>
      <c r="AEU17" s="16"/>
      <c r="AEV17" s="16"/>
      <c r="AEW17" s="16"/>
      <c r="AEX17" s="16"/>
      <c r="AEY17" s="16"/>
      <c r="AEZ17" s="16"/>
      <c r="AFA17" s="16"/>
      <c r="AFB17" s="16"/>
      <c r="AFC17" s="16"/>
      <c r="AFD17" s="16"/>
      <c r="AFE17" s="16"/>
      <c r="AFF17" s="16"/>
      <c r="AFG17" s="16"/>
      <c r="AFH17" s="16"/>
      <c r="AFI17" s="16"/>
      <c r="AFJ17" s="16"/>
      <c r="AFK17" s="16"/>
      <c r="AFL17" s="16"/>
      <c r="AFM17" s="16"/>
      <c r="AFN17" s="16"/>
      <c r="AFO17" s="16"/>
      <c r="AFP17" s="16"/>
      <c r="AFQ17" s="16"/>
      <c r="AFR17" s="16"/>
      <c r="AFS17" s="16"/>
      <c r="AFT17" s="16"/>
      <c r="AFU17" s="16"/>
      <c r="AFV17" s="16"/>
      <c r="AFW17" s="16"/>
      <c r="AFX17" s="16"/>
      <c r="AFY17" s="16"/>
      <c r="AFZ17" s="16"/>
      <c r="AGA17" s="16"/>
      <c r="AGB17" s="16"/>
      <c r="AGC17" s="16"/>
      <c r="AGD17" s="16"/>
      <c r="AGE17" s="16"/>
      <c r="AGF17" s="16"/>
      <c r="AGG17" s="16"/>
      <c r="AGH17" s="16"/>
      <c r="AGI17" s="16"/>
      <c r="AGJ17" s="16"/>
      <c r="AGK17" s="16"/>
      <c r="AGL17" s="16"/>
      <c r="AGM17" s="16"/>
      <c r="AGN17" s="16"/>
      <c r="AGO17" s="16"/>
      <c r="AGP17" s="16"/>
      <c r="AGQ17" s="16"/>
      <c r="AGR17" s="16"/>
      <c r="AGS17" s="16"/>
      <c r="AGT17" s="16"/>
      <c r="AGU17" s="16"/>
      <c r="AGV17" s="16"/>
      <c r="AGW17" s="16"/>
      <c r="AGX17" s="16"/>
      <c r="AGY17" s="16"/>
      <c r="AGZ17" s="16"/>
      <c r="AHA17" s="16"/>
      <c r="AHB17" s="16"/>
      <c r="AHC17" s="16"/>
      <c r="AHD17" s="16"/>
      <c r="AHE17" s="16"/>
      <c r="AHF17" s="16"/>
      <c r="AHG17" s="16"/>
      <c r="AHH17" s="16"/>
      <c r="AHI17" s="16"/>
      <c r="AHJ17" s="16"/>
      <c r="AHK17" s="16"/>
      <c r="AHL17" s="16"/>
      <c r="AHM17" s="16"/>
      <c r="AHN17" s="16"/>
      <c r="AHO17" s="16"/>
      <c r="AHP17" s="16"/>
      <c r="AHQ17" s="16"/>
      <c r="AHR17" s="16"/>
      <c r="AHS17" s="16"/>
      <c r="AHT17" s="16"/>
      <c r="AHU17" s="16"/>
      <c r="AHV17" s="16"/>
      <c r="AHW17" s="16"/>
      <c r="AHX17" s="16"/>
      <c r="AHY17" s="16"/>
      <c r="AHZ17" s="16"/>
      <c r="AIA17" s="16"/>
      <c r="AIB17" s="16"/>
      <c r="AIC17" s="16"/>
      <c r="AID17" s="16"/>
      <c r="AIE17" s="16"/>
      <c r="AIF17" s="16"/>
      <c r="AIG17" s="16"/>
      <c r="AIH17" s="16"/>
      <c r="AII17" s="16"/>
      <c r="AIJ17" s="16"/>
      <c r="AIK17" s="16"/>
      <c r="AIL17" s="16"/>
      <c r="AIM17" s="16"/>
      <c r="AIN17" s="16"/>
      <c r="AIO17" s="16"/>
      <c r="AIP17" s="16"/>
      <c r="AIQ17" s="16"/>
      <c r="AIR17" s="16"/>
      <c r="AIS17" s="16"/>
      <c r="AIT17" s="16"/>
      <c r="AIU17" s="16"/>
      <c r="AIV17" s="16"/>
      <c r="AIW17" s="16"/>
      <c r="AIX17" s="16"/>
      <c r="AIY17" s="16"/>
      <c r="AIZ17" s="16"/>
      <c r="AJA17" s="16"/>
      <c r="AJB17" s="16"/>
      <c r="AJC17" s="16"/>
      <c r="AJD17" s="16"/>
      <c r="AJE17" s="16"/>
      <c r="AJF17" s="16"/>
      <c r="AJG17" s="16"/>
      <c r="AJH17" s="16"/>
      <c r="AJI17" s="16"/>
      <c r="AJJ17" s="16"/>
      <c r="AJK17" s="16"/>
      <c r="AJL17" s="16"/>
      <c r="AJM17" s="16"/>
      <c r="AJN17" s="16"/>
      <c r="AJO17" s="16"/>
      <c r="AJP17" s="16"/>
      <c r="AJQ17" s="16"/>
      <c r="AJR17" s="16"/>
      <c r="AJS17" s="16"/>
      <c r="AJT17" s="16"/>
      <c r="AJU17" s="16"/>
      <c r="AJV17" s="16"/>
      <c r="AJW17" s="16"/>
      <c r="AJX17" s="16"/>
      <c r="AJY17" s="16"/>
      <c r="AJZ17" s="16"/>
      <c r="AKA17" s="16"/>
      <c r="AKB17" s="16"/>
      <c r="AKC17" s="16"/>
      <c r="AKD17" s="16"/>
      <c r="AKE17" s="16"/>
      <c r="AKF17" s="16"/>
      <c r="AKG17" s="16"/>
      <c r="AKH17" s="16"/>
      <c r="AKI17" s="16"/>
      <c r="AKJ17" s="16"/>
      <c r="AKK17" s="16"/>
      <c r="AKL17" s="16"/>
      <c r="AKM17" s="16"/>
      <c r="AKN17" s="16"/>
      <c r="AKO17" s="16"/>
      <c r="AKP17" s="16"/>
      <c r="AKQ17" s="16"/>
      <c r="AKR17" s="16"/>
      <c r="AKS17" s="16"/>
      <c r="AKT17" s="16"/>
      <c r="AKU17" s="16"/>
      <c r="AKV17" s="16"/>
      <c r="AKW17" s="16"/>
      <c r="AKX17" s="16"/>
      <c r="AKY17" s="16"/>
      <c r="AKZ17" s="16"/>
      <c r="ALA17" s="16"/>
      <c r="ALB17" s="16"/>
      <c r="ALC17" s="16"/>
      <c r="ALD17" s="16"/>
      <c r="ALE17" s="16"/>
      <c r="ALF17" s="16"/>
      <c r="ALG17" s="16"/>
      <c r="ALH17" s="16"/>
      <c r="ALI17" s="16"/>
      <c r="ALJ17" s="16"/>
      <c r="ALK17" s="16"/>
      <c r="ALL17" s="16"/>
      <c r="ALM17" s="16"/>
      <c r="ALN17" s="16"/>
      <c r="ALO17" s="16"/>
      <c r="ALP17" s="16"/>
      <c r="ALQ17" s="16"/>
      <c r="ALR17" s="16"/>
      <c r="ALS17" s="16"/>
      <c r="ALT17" s="16"/>
      <c r="ALU17" s="16"/>
      <c r="ALV17" s="16"/>
      <c r="ALW17" s="16"/>
      <c r="ALX17" s="16"/>
      <c r="ALY17" s="16"/>
      <c r="ALZ17" s="16"/>
      <c r="AMA17" s="16"/>
      <c r="AMB17" s="16"/>
      <c r="AMC17" s="16"/>
      <c r="AMD17" s="16"/>
      <c r="AME17" s="16"/>
      <c r="AMF17" s="16"/>
      <c r="AMG17" s="16"/>
      <c r="AMH17" s="16"/>
      <c r="AMI17" s="16"/>
      <c r="AMJ17" s="16"/>
      <c r="AMK17" s="16"/>
      <c r="AML17" s="16"/>
      <c r="AMM17" s="16"/>
      <c r="AMN17" s="16"/>
      <c r="AMO17" s="16"/>
      <c r="AMP17" s="16"/>
      <c r="AMQ17" s="16"/>
      <c r="AMR17" s="16"/>
      <c r="AMS17" s="16"/>
      <c r="AMT17" s="16"/>
      <c r="AMU17" s="16"/>
      <c r="AMV17" s="16"/>
      <c r="AMW17" s="16"/>
      <c r="AMX17" s="16"/>
      <c r="AMY17" s="16"/>
      <c r="AMZ17" s="16"/>
      <c r="ANA17" s="16"/>
      <c r="ANB17" s="16"/>
      <c r="ANC17" s="16"/>
      <c r="AND17" s="16"/>
      <c r="ANE17" s="16"/>
      <c r="ANF17" s="16"/>
      <c r="ANG17" s="16"/>
      <c r="ANH17" s="16"/>
      <c r="ANI17" s="16"/>
      <c r="ANJ17" s="16"/>
      <c r="ANK17" s="16"/>
      <c r="ANL17" s="16"/>
      <c r="ANM17" s="16"/>
      <c r="ANN17" s="16"/>
      <c r="ANO17" s="16"/>
      <c r="ANP17" s="16"/>
      <c r="ANQ17" s="16"/>
      <c r="ANR17" s="16"/>
      <c r="ANS17" s="16"/>
    </row>
    <row r="18" spans="69:1059" ht="19" x14ac:dyDescent="0.25">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c r="EI18" s="16"/>
      <c r="EJ18" s="16"/>
      <c r="EK18" s="16"/>
      <c r="EL18" s="16"/>
      <c r="EM18" s="16"/>
      <c r="EN18" s="16"/>
      <c r="EO18" s="16"/>
      <c r="EP18" s="16"/>
      <c r="EQ18" s="16"/>
      <c r="ER18" s="16"/>
      <c r="ES18" s="16"/>
      <c r="ET18" s="16"/>
      <c r="EU18" s="16"/>
      <c r="EV18" s="16"/>
      <c r="EW18" s="16"/>
      <c r="EX18" s="16"/>
      <c r="EY18" s="16"/>
      <c r="EZ18" s="16"/>
      <c r="FA18" s="16"/>
      <c r="FB18" s="16"/>
      <c r="FC18" s="16"/>
      <c r="FD18" s="16"/>
      <c r="FE18" s="16"/>
      <c r="FF18" s="16"/>
      <c r="FG18" s="16"/>
      <c r="FH18" s="16"/>
      <c r="FI18" s="16"/>
      <c r="FJ18" s="16"/>
      <c r="FK18" s="16"/>
      <c r="FL18" s="16"/>
      <c r="FM18" s="16"/>
      <c r="FN18" s="16"/>
      <c r="FO18" s="16"/>
      <c r="FP18" s="16"/>
      <c r="FQ18" s="16"/>
      <c r="FR18" s="16"/>
      <c r="FS18" s="16"/>
      <c r="FT18" s="16"/>
      <c r="FU18" s="16"/>
      <c r="FV18" s="16"/>
      <c r="FW18" s="16"/>
      <c r="FX18" s="16"/>
      <c r="FY18" s="16"/>
      <c r="FZ18" s="16"/>
      <c r="GA18" s="16"/>
      <c r="GB18" s="16"/>
      <c r="GC18" s="16"/>
      <c r="GD18" s="16"/>
      <c r="GE18" s="16"/>
      <c r="GF18" s="16"/>
      <c r="GG18" s="16"/>
      <c r="GH18" s="16"/>
      <c r="GI18" s="16"/>
      <c r="GJ18" s="16"/>
      <c r="GK18" s="16"/>
      <c r="GL18" s="16"/>
      <c r="GM18" s="16"/>
      <c r="GN18" s="16"/>
      <c r="GO18" s="16"/>
      <c r="GP18" s="16"/>
      <c r="GQ18" s="16"/>
      <c r="GR18" s="16"/>
      <c r="GS18" s="16"/>
      <c r="GT18" s="16"/>
      <c r="GU18" s="16"/>
      <c r="GV18" s="16"/>
      <c r="GW18" s="16"/>
      <c r="GX18" s="16"/>
      <c r="GY18" s="16"/>
      <c r="GZ18" s="16"/>
      <c r="HA18" s="16"/>
      <c r="HB18" s="16"/>
      <c r="HC18" s="16"/>
      <c r="HD18" s="16"/>
      <c r="HE18" s="16"/>
      <c r="HF18" s="16"/>
      <c r="HG18" s="16"/>
      <c r="HH18" s="16"/>
      <c r="HI18" s="16"/>
      <c r="HJ18" s="16"/>
      <c r="HK18" s="16"/>
      <c r="HL18" s="16"/>
      <c r="HM18" s="16"/>
      <c r="HN18" s="16"/>
      <c r="HO18" s="16"/>
      <c r="HP18" s="16"/>
      <c r="HQ18" s="16"/>
      <c r="HR18" s="16"/>
      <c r="HS18" s="16"/>
      <c r="HT18" s="16"/>
      <c r="HU18" s="16"/>
      <c r="HV18" s="16"/>
      <c r="HW18" s="16"/>
      <c r="HX18" s="16"/>
      <c r="HY18" s="16"/>
      <c r="HZ18" s="16"/>
      <c r="IA18" s="16"/>
      <c r="IB18" s="16"/>
      <c r="IC18" s="16"/>
      <c r="ID18" s="16"/>
      <c r="IE18" s="16"/>
      <c r="IF18" s="16"/>
      <c r="IG18" s="16"/>
      <c r="IH18" s="16"/>
      <c r="II18" s="16"/>
      <c r="IJ18" s="16"/>
      <c r="IK18" s="16"/>
      <c r="IL18" s="16"/>
      <c r="IM18" s="16"/>
      <c r="IN18" s="16"/>
      <c r="IO18" s="16"/>
      <c r="IP18" s="16"/>
      <c r="IQ18" s="16"/>
      <c r="IR18" s="16"/>
      <c r="IS18" s="16"/>
      <c r="IT18" s="16"/>
      <c r="IU18" s="16"/>
      <c r="IV18" s="16"/>
      <c r="IW18" s="16"/>
      <c r="IX18" s="16"/>
      <c r="IY18" s="16"/>
      <c r="IZ18" s="16"/>
      <c r="JA18" s="16"/>
      <c r="JB18" s="16"/>
      <c r="JC18" s="16"/>
      <c r="JD18" s="16"/>
      <c r="JE18" s="16"/>
      <c r="JF18" s="16"/>
      <c r="JG18" s="16"/>
      <c r="JH18" s="16"/>
      <c r="JI18" s="16"/>
      <c r="JJ18" s="16"/>
      <c r="JK18" s="16"/>
      <c r="JL18" s="16"/>
      <c r="JM18" s="16"/>
      <c r="JN18" s="16"/>
      <c r="JO18" s="16"/>
      <c r="JP18" s="16"/>
      <c r="JQ18" s="16"/>
      <c r="JR18" s="16"/>
      <c r="JS18" s="16"/>
      <c r="JT18" s="16"/>
      <c r="JU18" s="16"/>
      <c r="JV18" s="16"/>
      <c r="JW18" s="16"/>
      <c r="JX18" s="16"/>
      <c r="JY18" s="16"/>
      <c r="JZ18" s="16"/>
      <c r="KA18" s="16"/>
      <c r="KB18" s="16"/>
      <c r="KC18" s="16"/>
      <c r="KD18" s="16"/>
      <c r="KE18" s="16"/>
      <c r="KF18" s="16"/>
      <c r="KG18" s="16"/>
      <c r="KH18" s="16"/>
      <c r="KI18" s="16"/>
      <c r="KJ18" s="16"/>
      <c r="KK18" s="16"/>
      <c r="KL18" s="16"/>
      <c r="KM18" s="16"/>
      <c r="KN18" s="16"/>
      <c r="KO18" s="16"/>
      <c r="KP18" s="16"/>
      <c r="KQ18" s="16"/>
      <c r="KR18" s="16"/>
      <c r="KS18" s="16"/>
      <c r="KT18" s="16"/>
      <c r="KU18" s="16"/>
      <c r="KV18" s="16"/>
      <c r="KW18" s="16"/>
      <c r="KX18" s="16"/>
      <c r="KY18" s="16"/>
      <c r="KZ18" s="16"/>
      <c r="LA18" s="16"/>
      <c r="LB18" s="16"/>
      <c r="LC18" s="16"/>
      <c r="LD18" s="16"/>
      <c r="LE18" s="16"/>
      <c r="LF18" s="16"/>
      <c r="LG18" s="16"/>
      <c r="LH18" s="16"/>
      <c r="LI18" s="16"/>
      <c r="LJ18" s="16"/>
      <c r="LK18" s="16"/>
      <c r="LL18" s="16"/>
      <c r="LM18" s="16"/>
      <c r="LN18" s="16"/>
      <c r="LO18" s="16"/>
      <c r="LP18" s="16"/>
      <c r="LQ18" s="16"/>
      <c r="LR18" s="16"/>
      <c r="LS18" s="16"/>
      <c r="LT18" s="16"/>
      <c r="LU18" s="16"/>
      <c r="LV18" s="16"/>
      <c r="LW18" s="16"/>
      <c r="LX18" s="16"/>
      <c r="LY18" s="16"/>
      <c r="LZ18" s="16"/>
      <c r="MA18" s="16"/>
      <c r="MB18" s="16"/>
      <c r="MC18" s="16"/>
      <c r="MD18" s="16"/>
      <c r="ME18" s="16"/>
      <c r="MF18" s="16"/>
      <c r="MG18" s="16"/>
      <c r="MH18" s="16"/>
      <c r="MI18" s="16"/>
      <c r="MJ18" s="16"/>
      <c r="MK18" s="16"/>
      <c r="ML18" s="16"/>
      <c r="MM18" s="16"/>
      <c r="MN18" s="16"/>
      <c r="MO18" s="16"/>
      <c r="MP18" s="16"/>
      <c r="MQ18" s="16"/>
      <c r="MR18" s="16"/>
      <c r="MS18" s="16"/>
      <c r="MT18" s="16"/>
      <c r="MU18" s="16"/>
      <c r="MV18" s="16"/>
      <c r="MW18" s="16"/>
      <c r="MX18" s="16"/>
      <c r="MY18" s="16"/>
      <c r="MZ18" s="16"/>
      <c r="NA18" s="16"/>
      <c r="NB18" s="16"/>
      <c r="NC18" s="16"/>
      <c r="ND18" s="16"/>
      <c r="NE18" s="16"/>
      <c r="NF18" s="16"/>
      <c r="NG18" s="16"/>
      <c r="NH18" s="16"/>
      <c r="NI18" s="16"/>
      <c r="NJ18" s="16"/>
      <c r="NK18" s="16"/>
      <c r="NL18" s="16"/>
      <c r="NM18" s="16"/>
      <c r="NN18" s="16"/>
      <c r="NO18" s="16"/>
      <c r="NP18" s="16"/>
      <c r="NQ18" s="16"/>
      <c r="NR18" s="16"/>
      <c r="NS18" s="16"/>
      <c r="NT18" s="16"/>
      <c r="NU18" s="16"/>
      <c r="NV18" s="16"/>
      <c r="NW18" s="16"/>
      <c r="NX18" s="16"/>
      <c r="NY18" s="16"/>
      <c r="NZ18" s="16"/>
      <c r="OA18" s="16"/>
      <c r="OB18" s="16"/>
      <c r="OC18" s="16"/>
      <c r="OD18" s="16"/>
      <c r="OE18" s="16"/>
      <c r="OF18" s="16"/>
      <c r="OG18" s="16"/>
      <c r="OH18" s="16"/>
      <c r="OI18" s="16"/>
      <c r="OJ18" s="16"/>
      <c r="OK18" s="16"/>
      <c r="OL18" s="16"/>
      <c r="OM18" s="16"/>
      <c r="ON18" s="16"/>
      <c r="OO18" s="16"/>
      <c r="OP18" s="16"/>
      <c r="OQ18" s="16"/>
      <c r="OR18" s="16"/>
      <c r="OS18" s="16"/>
      <c r="OT18" s="16"/>
      <c r="OU18" s="16"/>
      <c r="OV18" s="16"/>
      <c r="OW18" s="16"/>
      <c r="OX18" s="16"/>
      <c r="OY18" s="16"/>
      <c r="OZ18" s="16"/>
      <c r="PA18" s="16"/>
      <c r="PB18" s="16"/>
      <c r="PC18" s="16"/>
      <c r="PD18" s="16"/>
      <c r="PE18" s="16"/>
      <c r="PF18" s="16"/>
      <c r="PG18" s="16"/>
      <c r="PH18" s="16"/>
      <c r="PI18" s="16"/>
      <c r="PJ18" s="16"/>
      <c r="PK18" s="16"/>
      <c r="PL18" s="16"/>
      <c r="PM18" s="16"/>
      <c r="PN18" s="16"/>
      <c r="PO18" s="16"/>
      <c r="PP18" s="16"/>
      <c r="PQ18" s="16"/>
      <c r="PR18" s="16"/>
      <c r="PS18" s="16"/>
      <c r="PT18" s="16"/>
      <c r="PU18" s="16"/>
      <c r="PV18" s="16"/>
      <c r="PW18" s="16"/>
      <c r="PX18" s="16"/>
      <c r="PY18" s="16"/>
      <c r="PZ18" s="16"/>
      <c r="QA18" s="16"/>
      <c r="QB18" s="16"/>
      <c r="QC18" s="16"/>
      <c r="QD18" s="16"/>
      <c r="QE18" s="16"/>
      <c r="QF18" s="16"/>
      <c r="QG18" s="16"/>
      <c r="QH18" s="16"/>
      <c r="QI18" s="16"/>
      <c r="QJ18" s="16"/>
      <c r="QK18" s="16"/>
      <c r="QL18" s="16"/>
      <c r="QM18" s="16"/>
      <c r="QN18" s="16"/>
      <c r="QO18" s="16"/>
      <c r="QP18" s="16"/>
      <c r="QQ18" s="16"/>
      <c r="QR18" s="16"/>
      <c r="QS18" s="16"/>
      <c r="QT18" s="16"/>
      <c r="QU18" s="16"/>
      <c r="QV18" s="16"/>
      <c r="QW18" s="16"/>
      <c r="QX18" s="16"/>
      <c r="QY18" s="16"/>
      <c r="QZ18" s="16"/>
      <c r="RA18" s="16"/>
      <c r="RB18" s="16"/>
      <c r="RC18" s="16"/>
      <c r="RD18" s="16"/>
      <c r="RE18" s="16"/>
      <c r="RF18" s="16"/>
      <c r="RG18" s="16"/>
      <c r="RH18" s="16"/>
      <c r="RI18" s="16"/>
      <c r="RJ18" s="16"/>
      <c r="RK18" s="16"/>
      <c r="RL18" s="16"/>
      <c r="RM18" s="16"/>
      <c r="RN18" s="16"/>
      <c r="RO18" s="16"/>
      <c r="RP18" s="16"/>
      <c r="RQ18" s="16"/>
      <c r="RR18" s="16"/>
      <c r="RS18" s="16"/>
      <c r="RT18" s="16"/>
      <c r="RU18" s="16"/>
      <c r="RV18" s="16"/>
      <c r="RW18" s="16"/>
      <c r="RX18" s="16"/>
      <c r="RY18" s="16"/>
      <c r="RZ18" s="16"/>
      <c r="SA18" s="16"/>
      <c r="SB18" s="16"/>
      <c r="SC18" s="16"/>
      <c r="SD18" s="16"/>
      <c r="SE18" s="16"/>
      <c r="SF18" s="16"/>
      <c r="SG18" s="16"/>
      <c r="SH18" s="16"/>
      <c r="SI18" s="16"/>
      <c r="SJ18" s="16"/>
      <c r="SK18" s="16"/>
      <c r="SL18" s="16"/>
      <c r="SM18" s="16"/>
      <c r="SN18" s="16"/>
      <c r="SO18" s="16"/>
      <c r="SP18" s="16"/>
      <c r="SQ18" s="16"/>
      <c r="SR18" s="16"/>
      <c r="SS18" s="16"/>
      <c r="ST18" s="16"/>
      <c r="SU18" s="16"/>
      <c r="SV18" s="16"/>
      <c r="SW18" s="16"/>
      <c r="SX18" s="16"/>
      <c r="SY18" s="16"/>
      <c r="SZ18" s="16"/>
      <c r="TA18" s="16"/>
      <c r="TB18" s="16"/>
      <c r="TC18" s="16"/>
      <c r="TD18" s="16"/>
      <c r="TE18" s="16"/>
      <c r="TF18" s="16"/>
      <c r="TG18" s="16"/>
      <c r="TH18" s="16"/>
      <c r="TI18" s="16"/>
      <c r="TJ18" s="16"/>
      <c r="TK18" s="16"/>
      <c r="TL18" s="16"/>
      <c r="TM18" s="16"/>
      <c r="TN18" s="16"/>
      <c r="TO18" s="16"/>
      <c r="TP18" s="16"/>
      <c r="TQ18" s="16"/>
      <c r="TR18" s="16"/>
      <c r="TS18" s="16"/>
      <c r="TT18" s="16"/>
      <c r="TU18" s="16"/>
      <c r="TV18" s="16"/>
      <c r="TW18" s="16"/>
      <c r="TX18" s="16"/>
      <c r="TY18" s="16"/>
      <c r="TZ18" s="16"/>
      <c r="UA18" s="16"/>
      <c r="UB18" s="16"/>
      <c r="UC18" s="16"/>
      <c r="UD18" s="16"/>
      <c r="UE18" s="16"/>
      <c r="UF18" s="16"/>
      <c r="UG18" s="16"/>
      <c r="UH18" s="16"/>
      <c r="UI18" s="16"/>
      <c r="UJ18" s="16"/>
      <c r="UK18" s="16"/>
      <c r="UL18" s="16"/>
      <c r="UM18" s="16"/>
      <c r="UN18" s="16"/>
      <c r="UO18" s="16"/>
      <c r="UP18" s="16"/>
      <c r="UQ18" s="16"/>
      <c r="UR18" s="16"/>
      <c r="US18" s="16"/>
      <c r="UT18" s="16"/>
      <c r="UU18" s="16"/>
      <c r="UV18" s="16"/>
      <c r="UW18" s="16"/>
      <c r="UX18" s="16"/>
      <c r="UY18" s="16"/>
      <c r="UZ18" s="16"/>
      <c r="VA18" s="16"/>
      <c r="VB18" s="16"/>
      <c r="VC18" s="16"/>
      <c r="VD18" s="16"/>
      <c r="VE18" s="16"/>
      <c r="VF18" s="16"/>
      <c r="VG18" s="16"/>
      <c r="VH18" s="16"/>
      <c r="VI18" s="16"/>
      <c r="VJ18" s="16"/>
      <c r="VK18" s="16"/>
      <c r="VL18" s="16"/>
      <c r="VM18" s="16"/>
      <c r="VN18" s="16"/>
      <c r="VO18" s="16"/>
      <c r="VP18" s="16"/>
      <c r="VQ18" s="16"/>
      <c r="VR18" s="16"/>
      <c r="VS18" s="16"/>
      <c r="VT18" s="16"/>
      <c r="VU18" s="16"/>
      <c r="VV18" s="16"/>
      <c r="VW18" s="16"/>
      <c r="VX18" s="16"/>
      <c r="VY18" s="16"/>
      <c r="VZ18" s="16"/>
      <c r="WA18" s="16"/>
      <c r="WB18" s="16"/>
      <c r="WC18" s="16"/>
      <c r="WD18" s="16"/>
      <c r="WE18" s="16"/>
      <c r="WF18" s="16"/>
      <c r="WG18" s="16"/>
      <c r="WH18" s="16"/>
      <c r="WI18" s="16"/>
      <c r="WJ18" s="16"/>
      <c r="WK18" s="16"/>
      <c r="WL18" s="16"/>
      <c r="WM18" s="16"/>
      <c r="WN18" s="16"/>
      <c r="WO18" s="16"/>
      <c r="WP18" s="16"/>
      <c r="WQ18" s="16"/>
      <c r="WR18" s="16"/>
      <c r="WS18" s="16"/>
      <c r="WT18" s="16"/>
      <c r="WU18" s="16"/>
      <c r="WV18" s="16"/>
      <c r="WW18" s="16"/>
      <c r="WX18" s="16"/>
      <c r="WY18" s="16"/>
      <c r="WZ18" s="16"/>
      <c r="XA18" s="16"/>
      <c r="XB18" s="16"/>
      <c r="XC18" s="16"/>
      <c r="XD18" s="16"/>
      <c r="XE18" s="16"/>
      <c r="XF18" s="16"/>
      <c r="XG18" s="16"/>
      <c r="XH18" s="16"/>
      <c r="XI18" s="16"/>
      <c r="XJ18" s="16"/>
      <c r="XK18" s="16"/>
      <c r="XL18" s="16"/>
      <c r="XM18" s="16"/>
      <c r="XN18" s="16"/>
      <c r="XO18" s="16"/>
      <c r="XP18" s="16"/>
      <c r="XQ18" s="16"/>
      <c r="XR18" s="16"/>
      <c r="XS18" s="16"/>
      <c r="XT18" s="16"/>
      <c r="XU18" s="16"/>
      <c r="XV18" s="16"/>
      <c r="XW18" s="16"/>
      <c r="XX18" s="16"/>
      <c r="XY18" s="16"/>
      <c r="XZ18" s="16"/>
      <c r="YA18" s="16"/>
      <c r="YB18" s="16"/>
      <c r="YC18" s="16"/>
      <c r="YD18" s="16"/>
      <c r="YE18" s="16"/>
      <c r="YF18" s="16"/>
      <c r="YG18" s="16"/>
      <c r="YH18" s="16"/>
      <c r="YI18" s="16"/>
      <c r="YJ18" s="16"/>
      <c r="YK18" s="16"/>
      <c r="YL18" s="16"/>
      <c r="YM18" s="16"/>
      <c r="YN18" s="16"/>
      <c r="YO18" s="16"/>
      <c r="YP18" s="16"/>
      <c r="YQ18" s="16"/>
      <c r="YR18" s="16"/>
      <c r="YS18" s="16"/>
      <c r="YT18" s="16"/>
      <c r="YU18" s="16"/>
      <c r="YV18" s="16"/>
      <c r="YW18" s="16"/>
      <c r="YX18" s="16"/>
      <c r="YY18" s="16"/>
      <c r="YZ18" s="16"/>
      <c r="ZA18" s="16"/>
      <c r="ZB18" s="16"/>
      <c r="ZC18" s="16"/>
      <c r="ZD18" s="16"/>
      <c r="ZE18" s="16"/>
      <c r="ZF18" s="16"/>
      <c r="ZG18" s="16"/>
      <c r="ZH18" s="16"/>
      <c r="ZI18" s="16"/>
      <c r="ZJ18" s="16"/>
      <c r="ZK18" s="16"/>
      <c r="ZL18" s="16"/>
      <c r="ZM18" s="16"/>
      <c r="ZN18" s="16"/>
      <c r="ZO18" s="16"/>
      <c r="ZP18" s="16"/>
      <c r="ZQ18" s="16"/>
      <c r="ZR18" s="16"/>
      <c r="ZS18" s="16"/>
      <c r="ZT18" s="16"/>
      <c r="ZU18" s="16"/>
      <c r="ZV18" s="16"/>
      <c r="ZW18" s="16"/>
      <c r="ZX18" s="16"/>
      <c r="ZY18" s="16"/>
      <c r="ZZ18" s="16"/>
      <c r="AAA18" s="16"/>
      <c r="AAB18" s="16"/>
      <c r="AAC18" s="16"/>
      <c r="AAD18" s="16"/>
      <c r="AAE18" s="16"/>
      <c r="AAF18" s="16"/>
      <c r="AAG18" s="16"/>
      <c r="AAH18" s="16"/>
      <c r="AAI18" s="16"/>
      <c r="AAJ18" s="16"/>
      <c r="AAK18" s="16"/>
      <c r="AAL18" s="16"/>
      <c r="AAM18" s="16"/>
      <c r="AAN18" s="16"/>
      <c r="AAO18" s="16"/>
      <c r="AAP18" s="16"/>
      <c r="AAQ18" s="16"/>
      <c r="AAR18" s="16"/>
      <c r="AAS18" s="16"/>
      <c r="AAT18" s="16"/>
      <c r="AAU18" s="16"/>
      <c r="AAV18" s="16"/>
      <c r="AAW18" s="16"/>
      <c r="AAX18" s="16"/>
      <c r="AAY18" s="16"/>
      <c r="AAZ18" s="16"/>
      <c r="ABA18" s="16"/>
      <c r="ABB18" s="16"/>
      <c r="ABC18" s="16"/>
      <c r="ABD18" s="16"/>
      <c r="ABE18" s="16"/>
      <c r="ABF18" s="16"/>
      <c r="ABG18" s="16"/>
      <c r="ABH18" s="16"/>
      <c r="ABI18" s="16"/>
      <c r="ABJ18" s="16"/>
      <c r="ABK18" s="16"/>
      <c r="ABL18" s="16"/>
      <c r="ABM18" s="16"/>
      <c r="ABN18" s="16"/>
      <c r="ABO18" s="16"/>
      <c r="ABP18" s="16"/>
      <c r="ABQ18" s="16"/>
      <c r="ABR18" s="16"/>
      <c r="ABS18" s="16"/>
      <c r="ABT18" s="16"/>
      <c r="ABU18" s="16"/>
      <c r="ABV18" s="16"/>
      <c r="ABW18" s="16"/>
      <c r="ABX18" s="16"/>
      <c r="ABY18" s="16"/>
      <c r="ABZ18" s="16"/>
      <c r="ACA18" s="16"/>
      <c r="ACB18" s="16"/>
      <c r="ACC18" s="16"/>
      <c r="ACD18" s="16"/>
      <c r="ACE18" s="16"/>
      <c r="ACF18" s="16"/>
      <c r="ACG18" s="16"/>
      <c r="ACH18" s="16"/>
      <c r="ACI18" s="16"/>
      <c r="ACJ18" s="16"/>
      <c r="ACK18" s="16"/>
      <c r="ACL18" s="16"/>
      <c r="ACM18" s="16"/>
      <c r="ACN18" s="16"/>
      <c r="ACO18" s="16"/>
      <c r="ACP18" s="16"/>
      <c r="ACQ18" s="16"/>
      <c r="ACR18" s="16"/>
      <c r="ACS18" s="16"/>
      <c r="ACT18" s="16"/>
      <c r="ACU18" s="16"/>
      <c r="ACV18" s="16"/>
      <c r="ACW18" s="16"/>
      <c r="ACX18" s="16"/>
      <c r="ACY18" s="16"/>
      <c r="ACZ18" s="16"/>
      <c r="ADA18" s="16"/>
      <c r="ADB18" s="16"/>
      <c r="ADC18" s="16"/>
      <c r="ADD18" s="16"/>
      <c r="ADE18" s="16"/>
      <c r="ADF18" s="16"/>
      <c r="ADG18" s="16"/>
      <c r="ADH18" s="16"/>
      <c r="ADI18" s="16"/>
      <c r="ADJ18" s="16"/>
      <c r="ADK18" s="16"/>
      <c r="ADL18" s="16"/>
      <c r="ADM18" s="16"/>
      <c r="ADN18" s="16"/>
      <c r="ADO18" s="16"/>
      <c r="ADP18" s="16"/>
      <c r="ADQ18" s="16"/>
      <c r="ADR18" s="16"/>
      <c r="ADS18" s="16"/>
      <c r="ADT18" s="16"/>
      <c r="ADU18" s="16"/>
      <c r="ADV18" s="16"/>
      <c r="ADW18" s="16"/>
      <c r="ADX18" s="16"/>
      <c r="ADY18" s="16"/>
      <c r="ADZ18" s="16"/>
      <c r="AEA18" s="16"/>
      <c r="AEB18" s="16"/>
      <c r="AEC18" s="16"/>
      <c r="AED18" s="16"/>
      <c r="AEE18" s="16"/>
      <c r="AEF18" s="16"/>
      <c r="AEG18" s="16"/>
      <c r="AEH18" s="16"/>
      <c r="AEI18" s="16"/>
      <c r="AEJ18" s="16"/>
      <c r="AEK18" s="16"/>
      <c r="AEL18" s="16"/>
      <c r="AEM18" s="16"/>
      <c r="AEN18" s="16"/>
      <c r="AEO18" s="16"/>
      <c r="AEP18" s="16"/>
      <c r="AEQ18" s="16"/>
      <c r="AER18" s="16"/>
      <c r="AES18" s="16"/>
      <c r="AET18" s="16"/>
      <c r="AEU18" s="16"/>
      <c r="AEV18" s="16"/>
      <c r="AEW18" s="16"/>
      <c r="AEX18" s="16"/>
      <c r="AEY18" s="16"/>
      <c r="AEZ18" s="16"/>
      <c r="AFA18" s="16"/>
      <c r="AFB18" s="16"/>
      <c r="AFC18" s="16"/>
      <c r="AFD18" s="16"/>
      <c r="AFE18" s="16"/>
      <c r="AFF18" s="16"/>
      <c r="AFG18" s="16"/>
      <c r="AFH18" s="16"/>
      <c r="AFI18" s="16"/>
      <c r="AFJ18" s="16"/>
      <c r="AFK18" s="16"/>
      <c r="AFL18" s="16"/>
      <c r="AFM18" s="16"/>
      <c r="AFN18" s="16"/>
      <c r="AFO18" s="16"/>
      <c r="AFP18" s="16"/>
      <c r="AFQ18" s="16"/>
      <c r="AFR18" s="16"/>
      <c r="AFS18" s="16"/>
      <c r="AFT18" s="16"/>
      <c r="AFU18" s="16"/>
      <c r="AFV18" s="16"/>
      <c r="AFW18" s="16"/>
      <c r="AFX18" s="16"/>
      <c r="AFY18" s="16"/>
      <c r="AFZ18" s="16"/>
      <c r="AGA18" s="16"/>
      <c r="AGB18" s="16"/>
      <c r="AGC18" s="16"/>
      <c r="AGD18" s="16"/>
      <c r="AGE18" s="16"/>
      <c r="AGF18" s="16"/>
      <c r="AGG18" s="16"/>
      <c r="AGH18" s="16"/>
      <c r="AGI18" s="16"/>
      <c r="AGJ18" s="16"/>
      <c r="AGK18" s="16"/>
      <c r="AGL18" s="16"/>
      <c r="AGM18" s="16"/>
      <c r="AGN18" s="16"/>
      <c r="AGO18" s="16"/>
      <c r="AGP18" s="16"/>
      <c r="AGQ18" s="16"/>
      <c r="AGR18" s="16"/>
      <c r="AGS18" s="16"/>
      <c r="AGT18" s="16"/>
      <c r="AGU18" s="16"/>
      <c r="AGV18" s="16"/>
      <c r="AGW18" s="16"/>
      <c r="AGX18" s="16"/>
      <c r="AGY18" s="16"/>
      <c r="AGZ18" s="16"/>
      <c r="AHA18" s="16"/>
      <c r="AHB18" s="16"/>
      <c r="AHC18" s="16"/>
      <c r="AHD18" s="16"/>
      <c r="AHE18" s="16"/>
      <c r="AHF18" s="16"/>
      <c r="AHG18" s="16"/>
      <c r="AHH18" s="16"/>
      <c r="AHI18" s="16"/>
      <c r="AHJ18" s="16"/>
      <c r="AHK18" s="16"/>
      <c r="AHL18" s="16"/>
      <c r="AHM18" s="16"/>
      <c r="AHN18" s="16"/>
      <c r="AHO18" s="16"/>
      <c r="AHP18" s="16"/>
      <c r="AHQ18" s="16"/>
      <c r="AHR18" s="16"/>
      <c r="AHS18" s="16"/>
      <c r="AHT18" s="16"/>
      <c r="AHU18" s="16"/>
      <c r="AHV18" s="16"/>
      <c r="AHW18" s="16"/>
      <c r="AHX18" s="16"/>
      <c r="AHY18" s="16"/>
      <c r="AHZ18" s="16"/>
      <c r="AIA18" s="16"/>
      <c r="AIB18" s="16"/>
      <c r="AIC18" s="16"/>
      <c r="AID18" s="16"/>
      <c r="AIE18" s="16"/>
      <c r="AIF18" s="16"/>
      <c r="AIG18" s="16"/>
      <c r="AIH18" s="16"/>
      <c r="AII18" s="16"/>
      <c r="AIJ18" s="16"/>
      <c r="AIK18" s="16"/>
      <c r="AIL18" s="16"/>
      <c r="AIM18" s="16"/>
      <c r="AIN18" s="16"/>
      <c r="AIO18" s="16"/>
      <c r="AIP18" s="16"/>
      <c r="AIQ18" s="16"/>
      <c r="AIR18" s="16"/>
      <c r="AIS18" s="16"/>
      <c r="AIT18" s="16"/>
      <c r="AIU18" s="16"/>
      <c r="AIV18" s="16"/>
      <c r="AIW18" s="16"/>
      <c r="AIX18" s="16"/>
      <c r="AIY18" s="16"/>
      <c r="AIZ18" s="16"/>
      <c r="AJA18" s="16"/>
      <c r="AJB18" s="16"/>
      <c r="AJC18" s="16"/>
      <c r="AJD18" s="16"/>
      <c r="AJE18" s="16"/>
      <c r="AJF18" s="16"/>
      <c r="AJG18" s="16"/>
      <c r="AJH18" s="16"/>
      <c r="AJI18" s="16"/>
      <c r="AJJ18" s="16"/>
      <c r="AJK18" s="16"/>
      <c r="AJL18" s="16"/>
      <c r="AJM18" s="16"/>
      <c r="AJN18" s="16"/>
      <c r="AJO18" s="16"/>
      <c r="AJP18" s="16"/>
      <c r="AJQ18" s="16"/>
      <c r="AJR18" s="16"/>
      <c r="AJS18" s="16"/>
      <c r="AJT18" s="16"/>
      <c r="AJU18" s="16"/>
      <c r="AJV18" s="16"/>
      <c r="AJW18" s="16"/>
      <c r="AJX18" s="16"/>
      <c r="AJY18" s="16"/>
      <c r="AJZ18" s="16"/>
      <c r="AKA18" s="16"/>
      <c r="AKB18" s="16"/>
      <c r="AKC18" s="16"/>
      <c r="AKD18" s="16"/>
      <c r="AKE18" s="16"/>
      <c r="AKF18" s="16"/>
      <c r="AKG18" s="16"/>
      <c r="AKH18" s="16"/>
      <c r="AKI18" s="16"/>
      <c r="AKJ18" s="16"/>
      <c r="AKK18" s="16"/>
      <c r="AKL18" s="16"/>
      <c r="AKM18" s="16"/>
      <c r="AKN18" s="16"/>
      <c r="AKO18" s="16"/>
      <c r="AKP18" s="16"/>
      <c r="AKQ18" s="16"/>
      <c r="AKR18" s="16"/>
      <c r="AKS18" s="16"/>
      <c r="AKT18" s="16"/>
      <c r="AKU18" s="16"/>
      <c r="AKV18" s="16"/>
      <c r="AKW18" s="16"/>
      <c r="AKX18" s="16"/>
      <c r="AKY18" s="16"/>
      <c r="AKZ18" s="16"/>
      <c r="ALA18" s="16"/>
      <c r="ALB18" s="16"/>
      <c r="ALC18" s="16"/>
      <c r="ALD18" s="16"/>
      <c r="ALE18" s="16"/>
      <c r="ALF18" s="16"/>
      <c r="ALG18" s="16"/>
      <c r="ALH18" s="16"/>
      <c r="ALI18" s="16"/>
      <c r="ALJ18" s="16"/>
      <c r="ALK18" s="16"/>
      <c r="ALL18" s="16"/>
      <c r="ALM18" s="16"/>
      <c r="ALN18" s="16"/>
      <c r="ALO18" s="16"/>
      <c r="ALP18" s="16"/>
      <c r="ALQ18" s="16"/>
      <c r="ALR18" s="16"/>
      <c r="ALS18" s="16"/>
      <c r="ALT18" s="16"/>
      <c r="ALU18" s="16"/>
      <c r="ALV18" s="16"/>
      <c r="ALW18" s="16"/>
      <c r="ALX18" s="16"/>
      <c r="ALY18" s="16"/>
      <c r="ALZ18" s="16"/>
      <c r="AMA18" s="16"/>
      <c r="AMB18" s="16"/>
      <c r="AMC18" s="16"/>
      <c r="AMD18" s="16"/>
      <c r="AME18" s="16"/>
      <c r="AMF18" s="16"/>
      <c r="AMG18" s="16"/>
      <c r="AMH18" s="16"/>
      <c r="AMI18" s="16"/>
      <c r="AMJ18" s="16"/>
      <c r="AMK18" s="16"/>
      <c r="AML18" s="16"/>
      <c r="AMM18" s="16"/>
      <c r="AMN18" s="16"/>
      <c r="AMO18" s="16"/>
      <c r="AMP18" s="16"/>
      <c r="AMQ18" s="16"/>
      <c r="AMR18" s="16"/>
      <c r="AMS18" s="16"/>
      <c r="AMT18" s="16"/>
      <c r="AMU18" s="16"/>
      <c r="AMV18" s="16"/>
      <c r="AMW18" s="16"/>
      <c r="AMX18" s="16"/>
      <c r="AMY18" s="16"/>
      <c r="AMZ18" s="16"/>
      <c r="ANA18" s="16"/>
      <c r="ANB18" s="16"/>
      <c r="ANC18" s="16"/>
      <c r="AND18" s="16"/>
      <c r="ANE18" s="16"/>
      <c r="ANF18" s="16"/>
      <c r="ANG18" s="16"/>
      <c r="ANH18" s="16"/>
      <c r="ANI18" s="16"/>
      <c r="ANJ18" s="16"/>
      <c r="ANK18" s="16"/>
      <c r="ANL18" s="16"/>
      <c r="ANM18" s="16"/>
      <c r="ANN18" s="16"/>
      <c r="ANO18" s="16"/>
      <c r="ANP18" s="16"/>
      <c r="ANQ18" s="16"/>
      <c r="ANR18" s="16"/>
      <c r="ANS18" s="16"/>
    </row>
    <row r="19" spans="69:1059" ht="19" x14ac:dyDescent="0.25">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16"/>
      <c r="GQ19" s="16"/>
      <c r="GR19" s="16"/>
      <c r="GS19" s="16"/>
      <c r="GT19" s="16"/>
      <c r="GU19" s="16"/>
      <c r="GV19" s="16"/>
      <c r="GW19" s="16"/>
      <c r="GX19" s="16"/>
      <c r="GY19" s="16"/>
      <c r="GZ19" s="16"/>
      <c r="HA19" s="16"/>
      <c r="HB19" s="16"/>
      <c r="HC19" s="16"/>
      <c r="HD19" s="16"/>
      <c r="HE19" s="16"/>
      <c r="HF19" s="16"/>
      <c r="HG19" s="16"/>
      <c r="HH19" s="16"/>
      <c r="HI19" s="16"/>
      <c r="HJ19" s="16"/>
      <c r="HK19" s="16"/>
      <c r="HL19" s="16"/>
      <c r="HM19" s="16"/>
      <c r="HN19" s="16"/>
      <c r="HO19" s="16"/>
      <c r="HP19" s="16"/>
      <c r="HQ19" s="16"/>
      <c r="HR19" s="16"/>
      <c r="HS19" s="16"/>
      <c r="HT19" s="16"/>
      <c r="HU19" s="16"/>
      <c r="HV19" s="16"/>
      <c r="HW19" s="16"/>
      <c r="HX19" s="16"/>
      <c r="HY19" s="16"/>
      <c r="HZ19" s="16"/>
      <c r="IA19" s="16"/>
      <c r="IB19" s="16"/>
      <c r="IC19" s="16"/>
      <c r="ID19" s="16"/>
      <c r="IE19" s="16"/>
      <c r="IF19" s="16"/>
      <c r="IG19" s="16"/>
      <c r="IH19" s="16"/>
      <c r="II19" s="16"/>
      <c r="IJ19" s="16"/>
      <c r="IK19" s="16"/>
      <c r="IL19" s="16"/>
      <c r="IM19" s="16"/>
      <c r="IN19" s="16"/>
      <c r="IO19" s="16"/>
      <c r="IP19" s="16"/>
      <c r="IQ19" s="16"/>
      <c r="IR19" s="16"/>
      <c r="IS19" s="16"/>
      <c r="IT19" s="16"/>
      <c r="IU19" s="16"/>
      <c r="IV19" s="16"/>
      <c r="IW19" s="16"/>
      <c r="IX19" s="16"/>
      <c r="IY19" s="16"/>
      <c r="IZ19" s="16"/>
      <c r="JA19" s="16"/>
      <c r="JB19" s="16"/>
      <c r="JC19" s="16"/>
      <c r="JD19" s="16"/>
      <c r="JE19" s="16"/>
      <c r="JF19" s="16"/>
      <c r="JG19" s="16"/>
      <c r="JH19" s="16"/>
      <c r="JI19" s="16"/>
      <c r="JJ19" s="16"/>
      <c r="JK19" s="16"/>
      <c r="JL19" s="16"/>
      <c r="JM19" s="16"/>
      <c r="JN19" s="16"/>
      <c r="JO19" s="16"/>
      <c r="JP19" s="16"/>
      <c r="JQ19" s="16"/>
      <c r="JR19" s="16"/>
      <c r="JS19" s="16"/>
      <c r="JT19" s="16"/>
      <c r="JU19" s="16"/>
      <c r="JV19" s="16"/>
      <c r="JW19" s="16"/>
      <c r="JX19" s="16"/>
      <c r="JY19" s="16"/>
      <c r="JZ19" s="16"/>
      <c r="KA19" s="16"/>
      <c r="KB19" s="16"/>
      <c r="KC19" s="16"/>
      <c r="KD19" s="16"/>
      <c r="KE19" s="16"/>
      <c r="KF19" s="16"/>
      <c r="KG19" s="16"/>
      <c r="KH19" s="16"/>
      <c r="KI19" s="16"/>
      <c r="KJ19" s="16"/>
      <c r="KK19" s="16"/>
      <c r="KL19" s="16"/>
      <c r="KM19" s="16"/>
      <c r="KN19" s="16"/>
      <c r="KO19" s="16"/>
      <c r="KP19" s="16"/>
      <c r="KQ19" s="16"/>
      <c r="KR19" s="16"/>
      <c r="KS19" s="16"/>
      <c r="KT19" s="16"/>
      <c r="KU19" s="16"/>
      <c r="KV19" s="16"/>
      <c r="KW19" s="16"/>
      <c r="KX19" s="16"/>
      <c r="KY19" s="16"/>
      <c r="KZ19" s="16"/>
      <c r="LA19" s="16"/>
      <c r="LB19" s="16"/>
      <c r="LC19" s="16"/>
      <c r="LD19" s="16"/>
      <c r="LE19" s="16"/>
      <c r="LF19" s="16"/>
      <c r="LG19" s="16"/>
      <c r="LH19" s="16"/>
      <c r="LI19" s="16"/>
      <c r="LJ19" s="16"/>
      <c r="LK19" s="16"/>
      <c r="LL19" s="16"/>
      <c r="LM19" s="16"/>
      <c r="LN19" s="16"/>
      <c r="LO19" s="16"/>
      <c r="LP19" s="16"/>
      <c r="LQ19" s="16"/>
      <c r="LR19" s="16"/>
      <c r="LS19" s="16"/>
      <c r="LT19" s="16"/>
      <c r="LU19" s="16"/>
      <c r="LV19" s="16"/>
      <c r="LW19" s="16"/>
      <c r="LX19" s="16"/>
      <c r="LY19" s="16"/>
      <c r="LZ19" s="16"/>
      <c r="MA19" s="16"/>
      <c r="MB19" s="16"/>
      <c r="MC19" s="16"/>
      <c r="MD19" s="16"/>
      <c r="ME19" s="16"/>
      <c r="MF19" s="16"/>
      <c r="MG19" s="16"/>
      <c r="MH19" s="16"/>
      <c r="MI19" s="16"/>
      <c r="MJ19" s="16"/>
      <c r="MK19" s="16"/>
      <c r="ML19" s="16"/>
      <c r="MM19" s="16"/>
      <c r="MN19" s="16"/>
      <c r="MO19" s="16"/>
      <c r="MP19" s="16"/>
      <c r="MQ19" s="16"/>
      <c r="MR19" s="16"/>
      <c r="MS19" s="16"/>
      <c r="MT19" s="16"/>
      <c r="MU19" s="16"/>
      <c r="MV19" s="16"/>
      <c r="MW19" s="16"/>
      <c r="MX19" s="16"/>
      <c r="MY19" s="16"/>
      <c r="MZ19" s="16"/>
      <c r="NA19" s="16"/>
      <c r="NB19" s="16"/>
      <c r="NC19" s="16"/>
      <c r="ND19" s="16"/>
      <c r="NE19" s="16"/>
      <c r="NF19" s="16"/>
      <c r="NG19" s="16"/>
      <c r="NH19" s="16"/>
      <c r="NI19" s="16"/>
      <c r="NJ19" s="16"/>
      <c r="NK19" s="16"/>
      <c r="NL19" s="16"/>
      <c r="NM19" s="16"/>
      <c r="NN19" s="16"/>
      <c r="NO19" s="16"/>
      <c r="NP19" s="16"/>
      <c r="NQ19" s="16"/>
      <c r="NR19" s="16"/>
      <c r="NS19" s="16"/>
      <c r="NT19" s="16"/>
      <c r="NU19" s="16"/>
      <c r="NV19" s="16"/>
      <c r="NW19" s="16"/>
      <c r="NX19" s="16"/>
      <c r="NY19" s="16"/>
      <c r="NZ19" s="16"/>
      <c r="OA19" s="16"/>
      <c r="OB19" s="16"/>
      <c r="OC19" s="16"/>
      <c r="OD19" s="16"/>
      <c r="OE19" s="16"/>
      <c r="OF19" s="16"/>
      <c r="OG19" s="16"/>
      <c r="OH19" s="16"/>
      <c r="OI19" s="16"/>
      <c r="OJ19" s="16"/>
      <c r="OK19" s="16"/>
      <c r="OL19" s="16"/>
      <c r="OM19" s="16"/>
      <c r="ON19" s="16"/>
      <c r="OO19" s="16"/>
      <c r="OP19" s="16"/>
      <c r="OQ19" s="16"/>
      <c r="OR19" s="16"/>
      <c r="OS19" s="16"/>
      <c r="OT19" s="16"/>
      <c r="OU19" s="16"/>
      <c r="OV19" s="16"/>
      <c r="OW19" s="16"/>
      <c r="OX19" s="16"/>
      <c r="OY19" s="16"/>
      <c r="OZ19" s="16"/>
      <c r="PA19" s="16"/>
      <c r="PB19" s="16"/>
      <c r="PC19" s="16"/>
      <c r="PD19" s="16"/>
      <c r="PE19" s="16"/>
      <c r="PF19" s="16"/>
      <c r="PG19" s="16"/>
      <c r="PH19" s="16"/>
      <c r="PI19" s="16"/>
      <c r="PJ19" s="16"/>
      <c r="PK19" s="16"/>
      <c r="PL19" s="16"/>
      <c r="PM19" s="16"/>
      <c r="PN19" s="16"/>
      <c r="PO19" s="16"/>
      <c r="PP19" s="16"/>
      <c r="PQ19" s="16"/>
      <c r="PR19" s="16"/>
      <c r="PS19" s="16"/>
      <c r="PT19" s="16"/>
      <c r="PU19" s="16"/>
      <c r="PV19" s="16"/>
      <c r="PW19" s="16"/>
      <c r="PX19" s="16"/>
      <c r="PY19" s="16"/>
      <c r="PZ19" s="16"/>
      <c r="QA19" s="16"/>
      <c r="QB19" s="16"/>
      <c r="QC19" s="16"/>
      <c r="QD19" s="16"/>
      <c r="QE19" s="16"/>
      <c r="QF19" s="16"/>
      <c r="QG19" s="16"/>
      <c r="QH19" s="16"/>
      <c r="QI19" s="16"/>
      <c r="QJ19" s="16"/>
      <c r="QK19" s="16"/>
      <c r="QL19" s="16"/>
      <c r="QM19" s="16"/>
      <c r="QN19" s="16"/>
      <c r="QO19" s="16"/>
      <c r="QP19" s="16"/>
      <c r="QQ19" s="16"/>
      <c r="QR19" s="16"/>
      <c r="QS19" s="16"/>
      <c r="QT19" s="16"/>
      <c r="QU19" s="16"/>
      <c r="QV19" s="16"/>
      <c r="QW19" s="16"/>
      <c r="QX19" s="16"/>
      <c r="QY19" s="16"/>
      <c r="QZ19" s="16"/>
      <c r="RA19" s="16"/>
      <c r="RB19" s="16"/>
      <c r="RC19" s="16"/>
      <c r="RD19" s="16"/>
      <c r="RE19" s="16"/>
      <c r="RF19" s="16"/>
      <c r="RG19" s="16"/>
      <c r="RH19" s="16"/>
      <c r="RI19" s="16"/>
      <c r="RJ19" s="16"/>
      <c r="RK19" s="16"/>
      <c r="RL19" s="16"/>
      <c r="RM19" s="16"/>
      <c r="RN19" s="16"/>
      <c r="RO19" s="16"/>
      <c r="RP19" s="16"/>
      <c r="RQ19" s="16"/>
      <c r="RR19" s="16"/>
      <c r="RS19" s="16"/>
      <c r="RT19" s="16"/>
      <c r="RU19" s="16"/>
      <c r="RV19" s="16"/>
      <c r="RW19" s="16"/>
      <c r="RX19" s="16"/>
      <c r="RY19" s="16"/>
      <c r="RZ19" s="16"/>
      <c r="SA19" s="16"/>
      <c r="SB19" s="16"/>
      <c r="SC19" s="16"/>
      <c r="SD19" s="16"/>
      <c r="SE19" s="16"/>
      <c r="SF19" s="16"/>
      <c r="SG19" s="16"/>
      <c r="SH19" s="16"/>
      <c r="SI19" s="16"/>
      <c r="SJ19" s="16"/>
      <c r="SK19" s="16"/>
      <c r="SL19" s="16"/>
      <c r="SM19" s="16"/>
      <c r="SN19" s="16"/>
      <c r="SO19" s="16"/>
      <c r="SP19" s="16"/>
      <c r="SQ19" s="16"/>
      <c r="SR19" s="16"/>
      <c r="SS19" s="16"/>
      <c r="ST19" s="16"/>
      <c r="SU19" s="16"/>
      <c r="SV19" s="16"/>
      <c r="SW19" s="16"/>
      <c r="SX19" s="16"/>
      <c r="SY19" s="16"/>
      <c r="SZ19" s="16"/>
      <c r="TA19" s="16"/>
      <c r="TB19" s="16"/>
      <c r="TC19" s="16"/>
      <c r="TD19" s="16"/>
      <c r="TE19" s="16"/>
      <c r="TF19" s="16"/>
      <c r="TG19" s="16"/>
      <c r="TH19" s="16"/>
      <c r="TI19" s="16"/>
      <c r="TJ19" s="16"/>
      <c r="TK19" s="16"/>
      <c r="TL19" s="16"/>
      <c r="TM19" s="16"/>
      <c r="TN19" s="16"/>
      <c r="TO19" s="16"/>
      <c r="TP19" s="16"/>
      <c r="TQ19" s="16"/>
      <c r="TR19" s="16"/>
      <c r="TS19" s="16"/>
      <c r="TT19" s="16"/>
      <c r="TU19" s="16"/>
      <c r="TV19" s="16"/>
      <c r="TW19" s="16"/>
      <c r="TX19" s="16"/>
      <c r="TY19" s="16"/>
      <c r="TZ19" s="16"/>
      <c r="UA19" s="16"/>
      <c r="UB19" s="16"/>
      <c r="UC19" s="16"/>
      <c r="UD19" s="16"/>
      <c r="UE19" s="16"/>
      <c r="UF19" s="16"/>
      <c r="UG19" s="16"/>
      <c r="UH19" s="16"/>
      <c r="UI19" s="16"/>
      <c r="UJ19" s="16"/>
      <c r="UK19" s="16"/>
      <c r="UL19" s="16"/>
      <c r="UM19" s="16"/>
      <c r="UN19" s="16"/>
      <c r="UO19" s="16"/>
      <c r="UP19" s="16"/>
      <c r="UQ19" s="16"/>
      <c r="UR19" s="16"/>
      <c r="US19" s="16"/>
      <c r="UT19" s="16"/>
      <c r="UU19" s="16"/>
      <c r="UV19" s="16"/>
      <c r="UW19" s="16"/>
      <c r="UX19" s="16"/>
      <c r="UY19" s="16"/>
      <c r="UZ19" s="16"/>
      <c r="VA19" s="16"/>
      <c r="VB19" s="16"/>
      <c r="VC19" s="16"/>
      <c r="VD19" s="16"/>
      <c r="VE19" s="16"/>
      <c r="VF19" s="16"/>
      <c r="VG19" s="16"/>
      <c r="VH19" s="16"/>
      <c r="VI19" s="16"/>
      <c r="VJ19" s="16"/>
      <c r="VK19" s="16"/>
      <c r="VL19" s="16"/>
      <c r="VM19" s="16"/>
      <c r="VN19" s="16"/>
      <c r="VO19" s="16"/>
      <c r="VP19" s="16"/>
      <c r="VQ19" s="16"/>
      <c r="VR19" s="16"/>
      <c r="VS19" s="16"/>
      <c r="VT19" s="16"/>
      <c r="VU19" s="16"/>
      <c r="VV19" s="16"/>
      <c r="VW19" s="16"/>
      <c r="VX19" s="16"/>
      <c r="VY19" s="16"/>
      <c r="VZ19" s="16"/>
      <c r="WA19" s="16"/>
      <c r="WB19" s="16"/>
      <c r="WC19" s="16"/>
      <c r="WD19" s="16"/>
      <c r="WE19" s="16"/>
      <c r="WF19" s="16"/>
      <c r="WG19" s="16"/>
      <c r="WH19" s="16"/>
      <c r="WI19" s="16"/>
      <c r="WJ19" s="16"/>
      <c r="WK19" s="16"/>
      <c r="WL19" s="16"/>
      <c r="WM19" s="16"/>
      <c r="WN19" s="16"/>
      <c r="WO19" s="16"/>
      <c r="WP19" s="16"/>
      <c r="WQ19" s="16"/>
      <c r="WR19" s="16"/>
      <c r="WS19" s="16"/>
      <c r="WT19" s="16"/>
      <c r="WU19" s="16"/>
      <c r="WV19" s="16"/>
      <c r="WW19" s="16"/>
      <c r="WX19" s="16"/>
      <c r="WY19" s="16"/>
      <c r="WZ19" s="16"/>
      <c r="XA19" s="16"/>
      <c r="XB19" s="16"/>
      <c r="XC19" s="16"/>
      <c r="XD19" s="16"/>
      <c r="XE19" s="16"/>
      <c r="XF19" s="16"/>
      <c r="XG19" s="16"/>
      <c r="XH19" s="16"/>
      <c r="XI19" s="16"/>
      <c r="XJ19" s="16"/>
      <c r="XK19" s="16"/>
      <c r="XL19" s="16"/>
      <c r="XM19" s="16"/>
      <c r="XN19" s="16"/>
      <c r="XO19" s="16"/>
      <c r="XP19" s="16"/>
      <c r="XQ19" s="16"/>
      <c r="XR19" s="16"/>
      <c r="XS19" s="16"/>
      <c r="XT19" s="16"/>
      <c r="XU19" s="16"/>
      <c r="XV19" s="16"/>
      <c r="XW19" s="16"/>
      <c r="XX19" s="16"/>
      <c r="XY19" s="16"/>
      <c r="XZ19" s="16"/>
      <c r="YA19" s="16"/>
      <c r="YB19" s="16"/>
      <c r="YC19" s="16"/>
      <c r="YD19" s="16"/>
      <c r="YE19" s="16"/>
      <c r="YF19" s="16"/>
      <c r="YG19" s="16"/>
      <c r="YH19" s="16"/>
      <c r="YI19" s="16"/>
      <c r="YJ19" s="16"/>
      <c r="YK19" s="16"/>
      <c r="YL19" s="16"/>
      <c r="YM19" s="16"/>
      <c r="YN19" s="16"/>
      <c r="YO19" s="16"/>
      <c r="YP19" s="16"/>
      <c r="YQ19" s="16"/>
      <c r="YR19" s="16"/>
      <c r="YS19" s="16"/>
      <c r="YT19" s="16"/>
      <c r="YU19" s="16"/>
      <c r="YV19" s="16"/>
      <c r="YW19" s="16"/>
      <c r="YX19" s="16"/>
      <c r="YY19" s="16"/>
      <c r="YZ19" s="16"/>
      <c r="ZA19" s="16"/>
      <c r="ZB19" s="16"/>
      <c r="ZC19" s="16"/>
      <c r="ZD19" s="16"/>
      <c r="ZE19" s="16"/>
      <c r="ZF19" s="16"/>
      <c r="ZG19" s="16"/>
      <c r="ZH19" s="16"/>
      <c r="ZI19" s="16"/>
      <c r="ZJ19" s="16"/>
      <c r="ZK19" s="16"/>
      <c r="ZL19" s="16"/>
      <c r="ZM19" s="16"/>
      <c r="ZN19" s="16"/>
      <c r="ZO19" s="16"/>
      <c r="ZP19" s="16"/>
      <c r="ZQ19" s="16"/>
      <c r="ZR19" s="16"/>
      <c r="ZS19" s="16"/>
      <c r="ZT19" s="16"/>
      <c r="ZU19" s="16"/>
      <c r="ZV19" s="16"/>
      <c r="ZW19" s="16"/>
      <c r="ZX19" s="16"/>
      <c r="ZY19" s="16"/>
      <c r="ZZ19" s="16"/>
      <c r="AAA19" s="16"/>
      <c r="AAB19" s="16"/>
      <c r="AAC19" s="16"/>
      <c r="AAD19" s="16"/>
      <c r="AAE19" s="16"/>
      <c r="AAF19" s="16"/>
      <c r="AAG19" s="16"/>
      <c r="AAH19" s="16"/>
      <c r="AAI19" s="16"/>
      <c r="AAJ19" s="16"/>
      <c r="AAK19" s="16"/>
      <c r="AAL19" s="16"/>
      <c r="AAM19" s="16"/>
      <c r="AAN19" s="16"/>
      <c r="AAO19" s="16"/>
      <c r="AAP19" s="16"/>
      <c r="AAQ19" s="16"/>
      <c r="AAR19" s="16"/>
      <c r="AAS19" s="16"/>
      <c r="AAT19" s="16"/>
      <c r="AAU19" s="16"/>
      <c r="AAV19" s="16"/>
      <c r="AAW19" s="16"/>
      <c r="AAX19" s="16"/>
      <c r="AAY19" s="16"/>
      <c r="AAZ19" s="16"/>
      <c r="ABA19" s="16"/>
      <c r="ABB19" s="16"/>
      <c r="ABC19" s="16"/>
      <c r="ABD19" s="16"/>
      <c r="ABE19" s="16"/>
      <c r="ABF19" s="16"/>
      <c r="ABG19" s="16"/>
      <c r="ABH19" s="16"/>
      <c r="ABI19" s="16"/>
      <c r="ABJ19" s="16"/>
      <c r="ABK19" s="16"/>
      <c r="ABL19" s="16"/>
      <c r="ABM19" s="16"/>
      <c r="ABN19" s="16"/>
      <c r="ABO19" s="16"/>
      <c r="ABP19" s="16"/>
      <c r="ABQ19" s="16"/>
      <c r="ABR19" s="16"/>
      <c r="ABS19" s="16"/>
      <c r="ABT19" s="16"/>
      <c r="ABU19" s="16"/>
      <c r="ABV19" s="16"/>
      <c r="ABW19" s="16"/>
      <c r="ABX19" s="16"/>
      <c r="ABY19" s="16"/>
      <c r="ABZ19" s="16"/>
      <c r="ACA19" s="16"/>
      <c r="ACB19" s="16"/>
      <c r="ACC19" s="16"/>
      <c r="ACD19" s="16"/>
      <c r="ACE19" s="16"/>
      <c r="ACF19" s="16"/>
      <c r="ACG19" s="16"/>
      <c r="ACH19" s="16"/>
      <c r="ACI19" s="16"/>
      <c r="ACJ19" s="16"/>
      <c r="ACK19" s="16"/>
      <c r="ACL19" s="16"/>
      <c r="ACM19" s="16"/>
      <c r="ACN19" s="16"/>
      <c r="ACO19" s="16"/>
      <c r="ACP19" s="16"/>
      <c r="ACQ19" s="16"/>
      <c r="ACR19" s="16"/>
      <c r="ACS19" s="16"/>
      <c r="ACT19" s="16"/>
      <c r="ACU19" s="16"/>
      <c r="ACV19" s="16"/>
      <c r="ACW19" s="16"/>
      <c r="ACX19" s="16"/>
      <c r="ACY19" s="16"/>
      <c r="ACZ19" s="16"/>
      <c r="ADA19" s="16"/>
      <c r="ADB19" s="16"/>
      <c r="ADC19" s="16"/>
      <c r="ADD19" s="16"/>
      <c r="ADE19" s="16"/>
      <c r="ADF19" s="16"/>
      <c r="ADG19" s="16"/>
      <c r="ADH19" s="16"/>
      <c r="ADI19" s="16"/>
      <c r="ADJ19" s="16"/>
      <c r="ADK19" s="16"/>
      <c r="ADL19" s="16"/>
      <c r="ADM19" s="16"/>
      <c r="ADN19" s="16"/>
      <c r="ADO19" s="16"/>
      <c r="ADP19" s="16"/>
      <c r="ADQ19" s="16"/>
      <c r="ADR19" s="16"/>
      <c r="ADS19" s="16"/>
      <c r="ADT19" s="16"/>
      <c r="ADU19" s="16"/>
      <c r="ADV19" s="16"/>
      <c r="ADW19" s="16"/>
      <c r="ADX19" s="16"/>
      <c r="ADY19" s="16"/>
      <c r="ADZ19" s="16"/>
      <c r="AEA19" s="16"/>
      <c r="AEB19" s="16"/>
      <c r="AEC19" s="16"/>
      <c r="AED19" s="16"/>
      <c r="AEE19" s="16"/>
      <c r="AEF19" s="16"/>
      <c r="AEG19" s="16"/>
      <c r="AEH19" s="16"/>
      <c r="AEI19" s="16"/>
      <c r="AEJ19" s="16"/>
      <c r="AEK19" s="16"/>
      <c r="AEL19" s="16"/>
      <c r="AEM19" s="16"/>
      <c r="AEN19" s="16"/>
      <c r="AEO19" s="16"/>
      <c r="AEP19" s="16"/>
      <c r="AEQ19" s="16"/>
      <c r="AER19" s="16"/>
      <c r="AES19" s="16"/>
      <c r="AET19" s="16"/>
      <c r="AEU19" s="16"/>
      <c r="AEV19" s="16"/>
      <c r="AEW19" s="16"/>
      <c r="AEX19" s="16"/>
      <c r="AEY19" s="16"/>
      <c r="AEZ19" s="16"/>
      <c r="AFA19" s="16"/>
      <c r="AFB19" s="16"/>
      <c r="AFC19" s="16"/>
      <c r="AFD19" s="16"/>
      <c r="AFE19" s="16"/>
      <c r="AFF19" s="16"/>
      <c r="AFG19" s="16"/>
      <c r="AFH19" s="16"/>
      <c r="AFI19" s="16"/>
      <c r="AFJ19" s="16"/>
      <c r="AFK19" s="16"/>
      <c r="AFL19" s="16"/>
      <c r="AFM19" s="16"/>
      <c r="AFN19" s="16"/>
      <c r="AFO19" s="16"/>
      <c r="AFP19" s="16"/>
      <c r="AFQ19" s="16"/>
      <c r="AFR19" s="16"/>
      <c r="AFS19" s="16"/>
      <c r="AFT19" s="16"/>
      <c r="AFU19" s="16"/>
      <c r="AFV19" s="16"/>
      <c r="AFW19" s="16"/>
      <c r="AFX19" s="16"/>
      <c r="AFY19" s="16"/>
      <c r="AFZ19" s="16"/>
      <c r="AGA19" s="16"/>
      <c r="AGB19" s="16"/>
      <c r="AGC19" s="16"/>
      <c r="AGD19" s="16"/>
      <c r="AGE19" s="16"/>
      <c r="AGF19" s="16"/>
      <c r="AGG19" s="16"/>
      <c r="AGH19" s="16"/>
      <c r="AGI19" s="16"/>
      <c r="AGJ19" s="16"/>
      <c r="AGK19" s="16"/>
      <c r="AGL19" s="16"/>
      <c r="AGM19" s="16"/>
      <c r="AGN19" s="16"/>
      <c r="AGO19" s="16"/>
      <c r="AGP19" s="16"/>
      <c r="AGQ19" s="16"/>
      <c r="AGR19" s="16"/>
      <c r="AGS19" s="16"/>
      <c r="AGT19" s="16"/>
      <c r="AGU19" s="16"/>
      <c r="AGV19" s="16"/>
      <c r="AGW19" s="16"/>
      <c r="AGX19" s="16"/>
      <c r="AGY19" s="16"/>
      <c r="AGZ19" s="16"/>
      <c r="AHA19" s="16"/>
      <c r="AHB19" s="16"/>
      <c r="AHC19" s="16"/>
      <c r="AHD19" s="16"/>
      <c r="AHE19" s="16"/>
      <c r="AHF19" s="16"/>
      <c r="AHG19" s="16"/>
      <c r="AHH19" s="16"/>
      <c r="AHI19" s="16"/>
      <c r="AHJ19" s="16"/>
      <c r="AHK19" s="16"/>
      <c r="AHL19" s="16"/>
      <c r="AHM19" s="16"/>
      <c r="AHN19" s="16"/>
      <c r="AHO19" s="16"/>
      <c r="AHP19" s="16"/>
      <c r="AHQ19" s="16"/>
      <c r="AHR19" s="16"/>
      <c r="AHS19" s="16"/>
      <c r="AHT19" s="16"/>
      <c r="AHU19" s="16"/>
      <c r="AHV19" s="16"/>
      <c r="AHW19" s="16"/>
      <c r="AHX19" s="16"/>
      <c r="AHY19" s="16"/>
      <c r="AHZ19" s="16"/>
      <c r="AIA19" s="16"/>
      <c r="AIB19" s="16"/>
      <c r="AIC19" s="16"/>
      <c r="AID19" s="16"/>
      <c r="AIE19" s="16"/>
      <c r="AIF19" s="16"/>
      <c r="AIG19" s="16"/>
      <c r="AIH19" s="16"/>
      <c r="AII19" s="16"/>
      <c r="AIJ19" s="16"/>
      <c r="AIK19" s="16"/>
      <c r="AIL19" s="16"/>
      <c r="AIM19" s="16"/>
      <c r="AIN19" s="16"/>
      <c r="AIO19" s="16"/>
      <c r="AIP19" s="16"/>
      <c r="AIQ19" s="16"/>
      <c r="AIR19" s="16"/>
      <c r="AIS19" s="16"/>
      <c r="AIT19" s="16"/>
      <c r="AIU19" s="16"/>
      <c r="AIV19" s="16"/>
      <c r="AIW19" s="16"/>
      <c r="AIX19" s="16"/>
      <c r="AIY19" s="16"/>
      <c r="AIZ19" s="16"/>
      <c r="AJA19" s="16"/>
      <c r="AJB19" s="16"/>
      <c r="AJC19" s="16"/>
      <c r="AJD19" s="16"/>
      <c r="AJE19" s="16"/>
      <c r="AJF19" s="16"/>
      <c r="AJG19" s="16"/>
      <c r="AJH19" s="16"/>
      <c r="AJI19" s="16"/>
      <c r="AJJ19" s="16"/>
      <c r="AJK19" s="16"/>
      <c r="AJL19" s="16"/>
      <c r="AJM19" s="16"/>
      <c r="AJN19" s="16"/>
      <c r="AJO19" s="16"/>
      <c r="AJP19" s="16"/>
      <c r="AJQ19" s="16"/>
      <c r="AJR19" s="16"/>
      <c r="AJS19" s="16"/>
      <c r="AJT19" s="16"/>
      <c r="AJU19" s="16"/>
      <c r="AJV19" s="16"/>
      <c r="AJW19" s="16"/>
      <c r="AJX19" s="16"/>
      <c r="AJY19" s="16"/>
      <c r="AJZ19" s="16"/>
      <c r="AKA19" s="16"/>
      <c r="AKB19" s="16"/>
      <c r="AKC19" s="16"/>
      <c r="AKD19" s="16"/>
      <c r="AKE19" s="16"/>
      <c r="AKF19" s="16"/>
      <c r="AKG19" s="16"/>
      <c r="AKH19" s="16"/>
      <c r="AKI19" s="16"/>
      <c r="AKJ19" s="16"/>
      <c r="AKK19" s="16"/>
      <c r="AKL19" s="16"/>
      <c r="AKM19" s="16"/>
      <c r="AKN19" s="16"/>
      <c r="AKO19" s="16"/>
      <c r="AKP19" s="16"/>
      <c r="AKQ19" s="16"/>
      <c r="AKR19" s="16"/>
      <c r="AKS19" s="16"/>
      <c r="AKT19" s="16"/>
      <c r="AKU19" s="16"/>
      <c r="AKV19" s="16"/>
      <c r="AKW19" s="16"/>
      <c r="AKX19" s="16"/>
      <c r="AKY19" s="16"/>
      <c r="AKZ19" s="16"/>
      <c r="ALA19" s="16"/>
      <c r="ALB19" s="16"/>
      <c r="ALC19" s="16"/>
      <c r="ALD19" s="16"/>
      <c r="ALE19" s="16"/>
      <c r="ALF19" s="16"/>
      <c r="ALG19" s="16"/>
      <c r="ALH19" s="16"/>
      <c r="ALI19" s="16"/>
      <c r="ALJ19" s="16"/>
      <c r="ALK19" s="16"/>
      <c r="ALL19" s="16"/>
      <c r="ALM19" s="16"/>
      <c r="ALN19" s="16"/>
      <c r="ALO19" s="16"/>
      <c r="ALP19" s="16"/>
      <c r="ALQ19" s="16"/>
      <c r="ALR19" s="16"/>
      <c r="ALS19" s="16"/>
      <c r="ALT19" s="16"/>
      <c r="ALU19" s="16"/>
      <c r="ALV19" s="16"/>
      <c r="ALW19" s="16"/>
      <c r="ALX19" s="16"/>
      <c r="ALY19" s="16"/>
      <c r="ALZ19" s="16"/>
      <c r="AMA19" s="16"/>
      <c r="AMB19" s="16"/>
      <c r="AMC19" s="16"/>
      <c r="AMD19" s="16"/>
      <c r="AME19" s="16"/>
      <c r="AMF19" s="16"/>
      <c r="AMG19" s="16"/>
      <c r="AMH19" s="16"/>
      <c r="AMI19" s="16"/>
      <c r="AMJ19" s="16"/>
      <c r="AMK19" s="16"/>
      <c r="AML19" s="16"/>
      <c r="AMM19" s="16"/>
      <c r="AMN19" s="16"/>
      <c r="AMO19" s="16"/>
      <c r="AMP19" s="16"/>
      <c r="AMQ19" s="16"/>
      <c r="AMR19" s="16"/>
      <c r="AMS19" s="16"/>
      <c r="AMT19" s="16"/>
      <c r="AMU19" s="16"/>
      <c r="AMV19" s="16"/>
      <c r="AMW19" s="16"/>
      <c r="AMX19" s="16"/>
      <c r="AMY19" s="16"/>
      <c r="AMZ19" s="16"/>
      <c r="ANA19" s="16"/>
      <c r="ANB19" s="16"/>
      <c r="ANC19" s="16"/>
      <c r="AND19" s="16"/>
      <c r="ANE19" s="16"/>
      <c r="ANF19" s="16"/>
      <c r="ANG19" s="16"/>
      <c r="ANH19" s="16"/>
      <c r="ANI19" s="16"/>
      <c r="ANJ19" s="16"/>
      <c r="ANK19" s="16"/>
      <c r="ANL19" s="16"/>
      <c r="ANM19" s="16"/>
      <c r="ANN19" s="16"/>
      <c r="ANO19" s="16"/>
      <c r="ANP19" s="16"/>
      <c r="ANQ19" s="16"/>
      <c r="ANR19" s="16"/>
      <c r="ANS19" s="16"/>
    </row>
    <row r="20" spans="69:1059" ht="19" x14ac:dyDescent="0.25">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16"/>
      <c r="GQ20" s="16"/>
      <c r="GR20" s="16"/>
      <c r="GS20" s="16"/>
      <c r="GT20" s="16"/>
      <c r="GU20" s="16"/>
      <c r="GV20" s="16"/>
      <c r="GW20" s="16"/>
      <c r="GX20" s="16"/>
      <c r="GY20" s="16"/>
      <c r="GZ20" s="16"/>
      <c r="HA20" s="16"/>
      <c r="HB20" s="16"/>
      <c r="HC20" s="16"/>
      <c r="HD20" s="16"/>
      <c r="HE20" s="16"/>
      <c r="HF20" s="16"/>
      <c r="HG20" s="16"/>
      <c r="HH20" s="16"/>
      <c r="HI20" s="16"/>
      <c r="HJ20" s="16"/>
      <c r="HK20" s="16"/>
      <c r="HL20" s="16"/>
      <c r="HM20" s="16"/>
      <c r="HN20" s="16"/>
      <c r="HO20" s="16"/>
      <c r="HP20" s="16"/>
      <c r="HQ20" s="16"/>
      <c r="HR20" s="16"/>
      <c r="HS20" s="16"/>
      <c r="HT20" s="16"/>
      <c r="HU20" s="16"/>
      <c r="HV20" s="16"/>
      <c r="HW20" s="16"/>
      <c r="HX20" s="16"/>
      <c r="HY20" s="16"/>
      <c r="HZ20" s="16"/>
      <c r="IA20" s="16"/>
      <c r="IB20" s="16"/>
      <c r="IC20" s="16"/>
      <c r="ID20" s="16"/>
      <c r="IE20" s="16"/>
      <c r="IF20" s="16"/>
      <c r="IG20" s="16"/>
      <c r="IH20" s="16"/>
      <c r="II20" s="16"/>
      <c r="IJ20" s="16"/>
      <c r="IK20" s="16"/>
      <c r="IL20" s="16"/>
      <c r="IM20" s="16"/>
      <c r="IN20" s="16"/>
      <c r="IO20" s="16"/>
      <c r="IP20" s="16"/>
      <c r="IQ20" s="16"/>
      <c r="IR20" s="16"/>
      <c r="IS20" s="16"/>
      <c r="IT20" s="16"/>
      <c r="IU20" s="16"/>
      <c r="IV20" s="16"/>
      <c r="IW20" s="16"/>
      <c r="IX20" s="16"/>
      <c r="IY20" s="16"/>
      <c r="IZ20" s="16"/>
      <c r="JA20" s="16"/>
      <c r="JB20" s="16"/>
      <c r="JC20" s="16"/>
      <c r="JD20" s="16"/>
      <c r="JE20" s="16"/>
      <c r="JF20" s="16"/>
      <c r="JG20" s="16"/>
      <c r="JH20" s="16"/>
      <c r="JI20" s="16"/>
      <c r="JJ20" s="16"/>
      <c r="JK20" s="16"/>
      <c r="JL20" s="16"/>
      <c r="JM20" s="16"/>
      <c r="JN20" s="16"/>
      <c r="JO20" s="16"/>
      <c r="JP20" s="16"/>
      <c r="JQ20" s="16"/>
      <c r="JR20" s="16"/>
      <c r="JS20" s="16"/>
      <c r="JT20" s="16"/>
      <c r="JU20" s="16"/>
      <c r="JV20" s="16"/>
      <c r="JW20" s="16"/>
      <c r="JX20" s="16"/>
      <c r="JY20" s="16"/>
      <c r="JZ20" s="16"/>
      <c r="KA20" s="16"/>
      <c r="KB20" s="16"/>
      <c r="KC20" s="16"/>
      <c r="KD20" s="16"/>
      <c r="KE20" s="16"/>
      <c r="KF20" s="16"/>
      <c r="KG20" s="16"/>
      <c r="KH20" s="16"/>
      <c r="KI20" s="16"/>
      <c r="KJ20" s="16"/>
      <c r="KK20" s="16"/>
      <c r="KL20" s="16"/>
      <c r="KM20" s="16"/>
      <c r="KN20" s="16"/>
      <c r="KO20" s="16"/>
      <c r="KP20" s="16"/>
      <c r="KQ20" s="16"/>
      <c r="KR20" s="16"/>
      <c r="KS20" s="16"/>
      <c r="KT20" s="16"/>
      <c r="KU20" s="16"/>
      <c r="KV20" s="16"/>
      <c r="KW20" s="16"/>
      <c r="KX20" s="16"/>
      <c r="KY20" s="16"/>
      <c r="KZ20" s="16"/>
      <c r="LA20" s="16"/>
      <c r="LB20" s="16"/>
      <c r="LC20" s="16"/>
      <c r="LD20" s="16"/>
      <c r="LE20" s="16"/>
      <c r="LF20" s="16"/>
      <c r="LG20" s="16"/>
      <c r="LH20" s="16"/>
      <c r="LI20" s="16"/>
      <c r="LJ20" s="16"/>
      <c r="LK20" s="16"/>
      <c r="LL20" s="16"/>
      <c r="LM20" s="16"/>
      <c r="LN20" s="16"/>
      <c r="LO20" s="16"/>
      <c r="LP20" s="16"/>
      <c r="LQ20" s="16"/>
      <c r="LR20" s="16"/>
      <c r="LS20" s="16"/>
      <c r="LT20" s="16"/>
      <c r="LU20" s="16"/>
      <c r="LV20" s="16"/>
      <c r="LW20" s="16"/>
      <c r="LX20" s="16"/>
      <c r="LY20" s="16"/>
      <c r="LZ20" s="16"/>
      <c r="MA20" s="16"/>
      <c r="MB20" s="16"/>
      <c r="MC20" s="16"/>
      <c r="MD20" s="16"/>
      <c r="ME20" s="16"/>
      <c r="MF20" s="16"/>
      <c r="MG20" s="16"/>
      <c r="MH20" s="16"/>
      <c r="MI20" s="16"/>
      <c r="MJ20" s="16"/>
      <c r="MK20" s="16"/>
      <c r="ML20" s="16"/>
      <c r="MM20" s="16"/>
      <c r="MN20" s="16"/>
      <c r="MO20" s="16"/>
      <c r="MP20" s="16"/>
      <c r="MQ20" s="16"/>
      <c r="MR20" s="16"/>
      <c r="MS20" s="16"/>
      <c r="MT20" s="16"/>
      <c r="MU20" s="16"/>
      <c r="MV20" s="16"/>
      <c r="MW20" s="16"/>
      <c r="MX20" s="16"/>
      <c r="MY20" s="16"/>
      <c r="MZ20" s="16"/>
      <c r="NA20" s="16"/>
      <c r="NB20" s="16"/>
      <c r="NC20" s="16"/>
      <c r="ND20" s="16"/>
      <c r="NE20" s="16"/>
      <c r="NF20" s="16"/>
      <c r="NG20" s="16"/>
      <c r="NH20" s="16"/>
      <c r="NI20" s="16"/>
      <c r="NJ20" s="16"/>
      <c r="NK20" s="16"/>
      <c r="NL20" s="16"/>
      <c r="NM20" s="16"/>
      <c r="NN20" s="16"/>
      <c r="NO20" s="16"/>
      <c r="NP20" s="16"/>
      <c r="NQ20" s="16"/>
      <c r="NR20" s="16"/>
      <c r="NS20" s="16"/>
      <c r="NT20" s="16"/>
      <c r="NU20" s="16"/>
      <c r="NV20" s="16"/>
      <c r="NW20" s="16"/>
      <c r="NX20" s="16"/>
      <c r="NY20" s="16"/>
      <c r="NZ20" s="16"/>
      <c r="OA20" s="16"/>
      <c r="OB20" s="16"/>
      <c r="OC20" s="16"/>
      <c r="OD20" s="16"/>
      <c r="OE20" s="16"/>
      <c r="OF20" s="16"/>
      <c r="OG20" s="16"/>
      <c r="OH20" s="16"/>
      <c r="OI20" s="16"/>
      <c r="OJ20" s="16"/>
      <c r="OK20" s="16"/>
      <c r="OL20" s="16"/>
      <c r="OM20" s="16"/>
      <c r="ON20" s="16"/>
      <c r="OO20" s="16"/>
      <c r="OP20" s="16"/>
      <c r="OQ20" s="16"/>
      <c r="OR20" s="16"/>
      <c r="OS20" s="16"/>
      <c r="OT20" s="16"/>
      <c r="OU20" s="16"/>
      <c r="OV20" s="16"/>
      <c r="OW20" s="16"/>
      <c r="OX20" s="16"/>
      <c r="OY20" s="16"/>
      <c r="OZ20" s="16"/>
      <c r="PA20" s="16"/>
      <c r="PB20" s="16"/>
      <c r="PC20" s="16"/>
      <c r="PD20" s="16"/>
      <c r="PE20" s="16"/>
      <c r="PF20" s="16"/>
      <c r="PG20" s="16"/>
      <c r="PH20" s="16"/>
      <c r="PI20" s="16"/>
      <c r="PJ20" s="16"/>
      <c r="PK20" s="16"/>
      <c r="PL20" s="16"/>
      <c r="PM20" s="16"/>
      <c r="PN20" s="16"/>
      <c r="PO20" s="16"/>
      <c r="PP20" s="16"/>
      <c r="PQ20" s="16"/>
      <c r="PR20" s="16"/>
      <c r="PS20" s="16"/>
      <c r="PT20" s="16"/>
      <c r="PU20" s="16"/>
      <c r="PV20" s="16"/>
      <c r="PW20" s="16"/>
      <c r="PX20" s="16"/>
      <c r="PY20" s="16"/>
      <c r="PZ20" s="16"/>
      <c r="QA20" s="16"/>
      <c r="QB20" s="16"/>
      <c r="QC20" s="16"/>
      <c r="QD20" s="16"/>
      <c r="QE20" s="16"/>
      <c r="QF20" s="16"/>
      <c r="QG20" s="16"/>
      <c r="QH20" s="16"/>
      <c r="QI20" s="16"/>
      <c r="QJ20" s="16"/>
      <c r="QK20" s="16"/>
      <c r="QL20" s="16"/>
      <c r="QM20" s="16"/>
      <c r="QN20" s="16"/>
      <c r="QO20" s="16"/>
      <c r="QP20" s="16"/>
      <c r="QQ20" s="16"/>
      <c r="QR20" s="16"/>
      <c r="QS20" s="16"/>
      <c r="QT20" s="16"/>
      <c r="QU20" s="16"/>
      <c r="QV20" s="16"/>
      <c r="QW20" s="16"/>
      <c r="QX20" s="16"/>
      <c r="QY20" s="16"/>
      <c r="QZ20" s="16"/>
      <c r="RA20" s="16"/>
      <c r="RB20" s="16"/>
      <c r="RC20" s="16"/>
      <c r="RD20" s="16"/>
      <c r="RE20" s="16"/>
      <c r="RF20" s="16"/>
      <c r="RG20" s="16"/>
      <c r="RH20" s="16"/>
      <c r="RI20" s="16"/>
      <c r="RJ20" s="16"/>
      <c r="RK20" s="16"/>
      <c r="RL20" s="16"/>
      <c r="RM20" s="16"/>
      <c r="RN20" s="16"/>
      <c r="RO20" s="16"/>
      <c r="RP20" s="16"/>
      <c r="RQ20" s="16"/>
      <c r="RR20" s="16"/>
      <c r="RS20" s="16"/>
      <c r="RT20" s="16"/>
      <c r="RU20" s="16"/>
      <c r="RV20" s="16"/>
      <c r="RW20" s="16"/>
      <c r="RX20" s="16"/>
      <c r="RY20" s="16"/>
      <c r="RZ20" s="16"/>
      <c r="SA20" s="16"/>
      <c r="SB20" s="16"/>
      <c r="SC20" s="16"/>
      <c r="SD20" s="16"/>
      <c r="SE20" s="16"/>
      <c r="SF20" s="16"/>
      <c r="SG20" s="16"/>
      <c r="SH20" s="16"/>
      <c r="SI20" s="16"/>
      <c r="SJ20" s="16"/>
      <c r="SK20" s="16"/>
      <c r="SL20" s="16"/>
      <c r="SM20" s="16"/>
      <c r="SN20" s="16"/>
      <c r="SO20" s="16"/>
      <c r="SP20" s="16"/>
      <c r="SQ20" s="16"/>
      <c r="SR20" s="16"/>
      <c r="SS20" s="16"/>
      <c r="ST20" s="16"/>
      <c r="SU20" s="16"/>
      <c r="SV20" s="16"/>
      <c r="SW20" s="16"/>
      <c r="SX20" s="16"/>
      <c r="SY20" s="16"/>
      <c r="SZ20" s="16"/>
      <c r="TA20" s="16"/>
      <c r="TB20" s="16"/>
      <c r="TC20" s="16"/>
      <c r="TD20" s="16"/>
      <c r="TE20" s="16"/>
      <c r="TF20" s="16"/>
      <c r="TG20" s="16"/>
      <c r="TH20" s="16"/>
      <c r="TI20" s="16"/>
      <c r="TJ20" s="16"/>
      <c r="TK20" s="16"/>
      <c r="TL20" s="16"/>
      <c r="TM20" s="16"/>
      <c r="TN20" s="16"/>
      <c r="TO20" s="16"/>
      <c r="TP20" s="16"/>
      <c r="TQ20" s="16"/>
      <c r="TR20" s="16"/>
      <c r="TS20" s="16"/>
      <c r="TT20" s="16"/>
      <c r="TU20" s="16"/>
      <c r="TV20" s="16"/>
      <c r="TW20" s="16"/>
      <c r="TX20" s="16"/>
      <c r="TY20" s="16"/>
      <c r="TZ20" s="16"/>
      <c r="UA20" s="16"/>
      <c r="UB20" s="16"/>
      <c r="UC20" s="16"/>
      <c r="UD20" s="16"/>
      <c r="UE20" s="16"/>
      <c r="UF20" s="16"/>
      <c r="UG20" s="16"/>
      <c r="UH20" s="16"/>
      <c r="UI20" s="16"/>
      <c r="UJ20" s="16"/>
      <c r="UK20" s="16"/>
      <c r="UL20" s="16"/>
      <c r="UM20" s="16"/>
      <c r="UN20" s="16"/>
      <c r="UO20" s="16"/>
      <c r="UP20" s="16"/>
      <c r="UQ20" s="16"/>
      <c r="UR20" s="16"/>
      <c r="US20" s="16"/>
      <c r="UT20" s="16"/>
      <c r="UU20" s="16"/>
      <c r="UV20" s="16"/>
      <c r="UW20" s="16"/>
      <c r="UX20" s="16"/>
      <c r="UY20" s="16"/>
      <c r="UZ20" s="16"/>
      <c r="VA20" s="16"/>
      <c r="VB20" s="16"/>
      <c r="VC20" s="16"/>
      <c r="VD20" s="16"/>
      <c r="VE20" s="16"/>
      <c r="VF20" s="16"/>
      <c r="VG20" s="16"/>
      <c r="VH20" s="16"/>
      <c r="VI20" s="16"/>
      <c r="VJ20" s="16"/>
      <c r="VK20" s="16"/>
      <c r="VL20" s="16"/>
      <c r="VM20" s="16"/>
      <c r="VN20" s="16"/>
      <c r="VO20" s="16"/>
      <c r="VP20" s="16"/>
      <c r="VQ20" s="16"/>
      <c r="VR20" s="16"/>
      <c r="VS20" s="16"/>
      <c r="VT20" s="16"/>
      <c r="VU20" s="16"/>
      <c r="VV20" s="16"/>
      <c r="VW20" s="16"/>
      <c r="VX20" s="16"/>
      <c r="VY20" s="16"/>
      <c r="VZ20" s="16"/>
      <c r="WA20" s="16"/>
      <c r="WB20" s="16"/>
      <c r="WC20" s="16"/>
      <c r="WD20" s="16"/>
      <c r="WE20" s="16"/>
      <c r="WF20" s="16"/>
      <c r="WG20" s="16"/>
      <c r="WH20" s="16"/>
      <c r="WI20" s="16"/>
      <c r="WJ20" s="16"/>
      <c r="WK20" s="16"/>
      <c r="WL20" s="16"/>
      <c r="WM20" s="16"/>
      <c r="WN20" s="16"/>
      <c r="WO20" s="16"/>
      <c r="WP20" s="16"/>
      <c r="WQ20" s="16"/>
      <c r="WR20" s="16"/>
      <c r="WS20" s="16"/>
      <c r="WT20" s="16"/>
      <c r="WU20" s="16"/>
      <c r="WV20" s="16"/>
      <c r="WW20" s="16"/>
      <c r="WX20" s="16"/>
      <c r="WY20" s="16"/>
      <c r="WZ20" s="16"/>
      <c r="XA20" s="16"/>
      <c r="XB20" s="16"/>
      <c r="XC20" s="16"/>
      <c r="XD20" s="16"/>
      <c r="XE20" s="16"/>
      <c r="XF20" s="16"/>
      <c r="XG20" s="16"/>
      <c r="XH20" s="16"/>
      <c r="XI20" s="16"/>
      <c r="XJ20" s="16"/>
      <c r="XK20" s="16"/>
      <c r="XL20" s="16"/>
      <c r="XM20" s="16"/>
      <c r="XN20" s="16"/>
      <c r="XO20" s="16"/>
      <c r="XP20" s="16"/>
      <c r="XQ20" s="16"/>
      <c r="XR20" s="16"/>
      <c r="XS20" s="16"/>
      <c r="XT20" s="16"/>
      <c r="XU20" s="16"/>
      <c r="XV20" s="16"/>
      <c r="XW20" s="16"/>
      <c r="XX20" s="16"/>
      <c r="XY20" s="16"/>
      <c r="XZ20" s="16"/>
      <c r="YA20" s="16"/>
      <c r="YB20" s="16"/>
      <c r="YC20" s="16"/>
      <c r="YD20" s="16"/>
      <c r="YE20" s="16"/>
      <c r="YF20" s="16"/>
      <c r="YG20" s="16"/>
      <c r="YH20" s="16"/>
      <c r="YI20" s="16"/>
      <c r="YJ20" s="16"/>
      <c r="YK20" s="16"/>
      <c r="YL20" s="16"/>
      <c r="YM20" s="16"/>
      <c r="YN20" s="16"/>
      <c r="YO20" s="16"/>
      <c r="YP20" s="16"/>
      <c r="YQ20" s="16"/>
      <c r="YR20" s="16"/>
      <c r="YS20" s="16"/>
      <c r="YT20" s="16"/>
      <c r="YU20" s="16"/>
      <c r="YV20" s="16"/>
      <c r="YW20" s="16"/>
      <c r="YX20" s="16"/>
      <c r="YY20" s="16"/>
      <c r="YZ20" s="16"/>
      <c r="ZA20" s="16"/>
      <c r="ZB20" s="16"/>
      <c r="ZC20" s="16"/>
      <c r="ZD20" s="16"/>
      <c r="ZE20" s="16"/>
      <c r="ZF20" s="16"/>
      <c r="ZG20" s="16"/>
      <c r="ZH20" s="16"/>
      <c r="ZI20" s="16"/>
      <c r="ZJ20" s="16"/>
      <c r="ZK20" s="16"/>
      <c r="ZL20" s="16"/>
      <c r="ZM20" s="16"/>
      <c r="ZN20" s="16"/>
      <c r="ZO20" s="16"/>
      <c r="ZP20" s="16"/>
      <c r="ZQ20" s="16"/>
      <c r="ZR20" s="16"/>
      <c r="ZS20" s="16"/>
      <c r="ZT20" s="16"/>
      <c r="ZU20" s="16"/>
      <c r="ZV20" s="16"/>
      <c r="ZW20" s="16"/>
      <c r="ZX20" s="16"/>
      <c r="ZY20" s="16"/>
      <c r="ZZ20" s="16"/>
      <c r="AAA20" s="16"/>
      <c r="AAB20" s="16"/>
      <c r="AAC20" s="16"/>
      <c r="AAD20" s="16"/>
      <c r="AAE20" s="16"/>
      <c r="AAF20" s="16"/>
      <c r="AAG20" s="16"/>
      <c r="AAH20" s="16"/>
      <c r="AAI20" s="16"/>
      <c r="AAJ20" s="16"/>
      <c r="AAK20" s="16"/>
      <c r="AAL20" s="16"/>
      <c r="AAM20" s="16"/>
      <c r="AAN20" s="16"/>
      <c r="AAO20" s="16"/>
      <c r="AAP20" s="16"/>
      <c r="AAQ20" s="16"/>
      <c r="AAR20" s="16"/>
      <c r="AAS20" s="16"/>
      <c r="AAT20" s="16"/>
      <c r="AAU20" s="16"/>
      <c r="AAV20" s="16"/>
      <c r="AAW20" s="16"/>
      <c r="AAX20" s="16"/>
      <c r="AAY20" s="16"/>
      <c r="AAZ20" s="16"/>
      <c r="ABA20" s="16"/>
      <c r="ABB20" s="16"/>
      <c r="ABC20" s="16"/>
      <c r="ABD20" s="16"/>
      <c r="ABE20" s="16"/>
      <c r="ABF20" s="16"/>
      <c r="ABG20" s="16"/>
      <c r="ABH20" s="16"/>
      <c r="ABI20" s="16"/>
      <c r="ABJ20" s="16"/>
      <c r="ABK20" s="16"/>
      <c r="ABL20" s="16"/>
      <c r="ABM20" s="16"/>
      <c r="ABN20" s="16"/>
      <c r="ABO20" s="16"/>
      <c r="ABP20" s="16"/>
      <c r="ABQ20" s="16"/>
      <c r="ABR20" s="16"/>
      <c r="ABS20" s="16"/>
      <c r="ABT20" s="16"/>
      <c r="ABU20" s="16"/>
      <c r="ABV20" s="16"/>
      <c r="ABW20" s="16"/>
      <c r="ABX20" s="16"/>
      <c r="ABY20" s="16"/>
      <c r="ABZ20" s="16"/>
      <c r="ACA20" s="16"/>
      <c r="ACB20" s="16"/>
      <c r="ACC20" s="16"/>
      <c r="ACD20" s="16"/>
      <c r="ACE20" s="16"/>
      <c r="ACF20" s="16"/>
      <c r="ACG20" s="16"/>
      <c r="ACH20" s="16"/>
      <c r="ACI20" s="16"/>
      <c r="ACJ20" s="16"/>
      <c r="ACK20" s="16"/>
      <c r="ACL20" s="16"/>
      <c r="ACM20" s="16"/>
      <c r="ACN20" s="16"/>
      <c r="ACO20" s="16"/>
      <c r="ACP20" s="16"/>
      <c r="ACQ20" s="16"/>
      <c r="ACR20" s="16"/>
      <c r="ACS20" s="16"/>
      <c r="ACT20" s="16"/>
      <c r="ACU20" s="16"/>
      <c r="ACV20" s="16"/>
      <c r="ACW20" s="16"/>
      <c r="ACX20" s="16"/>
      <c r="ACY20" s="16"/>
      <c r="ACZ20" s="16"/>
      <c r="ADA20" s="16"/>
      <c r="ADB20" s="16"/>
      <c r="ADC20" s="16"/>
      <c r="ADD20" s="16"/>
      <c r="ADE20" s="16"/>
      <c r="ADF20" s="16"/>
      <c r="ADG20" s="16"/>
      <c r="ADH20" s="16"/>
      <c r="ADI20" s="16"/>
      <c r="ADJ20" s="16"/>
      <c r="ADK20" s="16"/>
      <c r="ADL20" s="16"/>
      <c r="ADM20" s="16"/>
      <c r="ADN20" s="16"/>
      <c r="ADO20" s="16"/>
      <c r="ADP20" s="16"/>
      <c r="ADQ20" s="16"/>
      <c r="ADR20" s="16"/>
      <c r="ADS20" s="16"/>
      <c r="ADT20" s="16"/>
      <c r="ADU20" s="16"/>
      <c r="ADV20" s="16"/>
      <c r="ADW20" s="16"/>
      <c r="ADX20" s="16"/>
      <c r="ADY20" s="16"/>
      <c r="ADZ20" s="16"/>
      <c r="AEA20" s="16"/>
      <c r="AEB20" s="16"/>
      <c r="AEC20" s="16"/>
      <c r="AED20" s="16"/>
      <c r="AEE20" s="16"/>
      <c r="AEF20" s="16"/>
      <c r="AEG20" s="16"/>
      <c r="AEH20" s="16"/>
      <c r="AEI20" s="16"/>
      <c r="AEJ20" s="16"/>
      <c r="AEK20" s="16"/>
      <c r="AEL20" s="16"/>
      <c r="AEM20" s="16"/>
      <c r="AEN20" s="16"/>
      <c r="AEO20" s="16"/>
      <c r="AEP20" s="16"/>
      <c r="AEQ20" s="16"/>
      <c r="AER20" s="16"/>
      <c r="AES20" s="16"/>
      <c r="AET20" s="16"/>
      <c r="AEU20" s="16"/>
      <c r="AEV20" s="16"/>
      <c r="AEW20" s="16"/>
      <c r="AEX20" s="16"/>
      <c r="AEY20" s="16"/>
      <c r="AEZ20" s="16"/>
      <c r="AFA20" s="16"/>
      <c r="AFB20" s="16"/>
      <c r="AFC20" s="16"/>
      <c r="AFD20" s="16"/>
      <c r="AFE20" s="16"/>
      <c r="AFF20" s="16"/>
      <c r="AFG20" s="16"/>
      <c r="AFH20" s="16"/>
      <c r="AFI20" s="16"/>
      <c r="AFJ20" s="16"/>
      <c r="AFK20" s="16"/>
      <c r="AFL20" s="16"/>
      <c r="AFM20" s="16"/>
      <c r="AFN20" s="16"/>
      <c r="AFO20" s="16"/>
      <c r="AFP20" s="16"/>
      <c r="AFQ20" s="16"/>
      <c r="AFR20" s="16"/>
      <c r="AFS20" s="16"/>
      <c r="AFT20" s="16"/>
      <c r="AFU20" s="16"/>
      <c r="AFV20" s="16"/>
      <c r="AFW20" s="16"/>
      <c r="AFX20" s="16"/>
      <c r="AFY20" s="16"/>
      <c r="AFZ20" s="16"/>
      <c r="AGA20" s="16"/>
      <c r="AGB20" s="16"/>
      <c r="AGC20" s="16"/>
      <c r="AGD20" s="16"/>
      <c r="AGE20" s="16"/>
      <c r="AGF20" s="16"/>
      <c r="AGG20" s="16"/>
      <c r="AGH20" s="16"/>
      <c r="AGI20" s="16"/>
      <c r="AGJ20" s="16"/>
      <c r="AGK20" s="16"/>
      <c r="AGL20" s="16"/>
      <c r="AGM20" s="16"/>
      <c r="AGN20" s="16"/>
      <c r="AGO20" s="16"/>
      <c r="AGP20" s="16"/>
      <c r="AGQ20" s="16"/>
      <c r="AGR20" s="16"/>
      <c r="AGS20" s="16"/>
      <c r="AGT20" s="16"/>
      <c r="AGU20" s="16"/>
      <c r="AGV20" s="16"/>
      <c r="AGW20" s="16"/>
      <c r="AGX20" s="16"/>
      <c r="AGY20" s="16"/>
      <c r="AGZ20" s="16"/>
      <c r="AHA20" s="16"/>
      <c r="AHB20" s="16"/>
      <c r="AHC20" s="16"/>
      <c r="AHD20" s="16"/>
      <c r="AHE20" s="16"/>
      <c r="AHF20" s="16"/>
      <c r="AHG20" s="16"/>
      <c r="AHH20" s="16"/>
      <c r="AHI20" s="16"/>
      <c r="AHJ20" s="16"/>
      <c r="AHK20" s="16"/>
      <c r="AHL20" s="16"/>
      <c r="AHM20" s="16"/>
      <c r="AHN20" s="16"/>
      <c r="AHO20" s="16"/>
      <c r="AHP20" s="16"/>
      <c r="AHQ20" s="16"/>
      <c r="AHR20" s="16"/>
      <c r="AHS20" s="16"/>
      <c r="AHT20" s="16"/>
      <c r="AHU20" s="16"/>
      <c r="AHV20" s="16"/>
      <c r="AHW20" s="16"/>
      <c r="AHX20" s="16"/>
      <c r="AHY20" s="16"/>
      <c r="AHZ20" s="16"/>
      <c r="AIA20" s="16"/>
      <c r="AIB20" s="16"/>
      <c r="AIC20" s="16"/>
      <c r="AID20" s="16"/>
      <c r="AIE20" s="16"/>
      <c r="AIF20" s="16"/>
      <c r="AIG20" s="16"/>
      <c r="AIH20" s="16"/>
      <c r="AII20" s="16"/>
      <c r="AIJ20" s="16"/>
      <c r="AIK20" s="16"/>
      <c r="AIL20" s="16"/>
      <c r="AIM20" s="16"/>
      <c r="AIN20" s="16"/>
      <c r="AIO20" s="16"/>
      <c r="AIP20" s="16"/>
      <c r="AIQ20" s="16"/>
      <c r="AIR20" s="16"/>
      <c r="AIS20" s="16"/>
      <c r="AIT20" s="16"/>
      <c r="AIU20" s="16"/>
      <c r="AIV20" s="16"/>
      <c r="AIW20" s="16"/>
      <c r="AIX20" s="16"/>
      <c r="AIY20" s="16"/>
      <c r="AIZ20" s="16"/>
      <c r="AJA20" s="16"/>
      <c r="AJB20" s="16"/>
      <c r="AJC20" s="16"/>
      <c r="AJD20" s="16"/>
      <c r="AJE20" s="16"/>
      <c r="AJF20" s="16"/>
      <c r="AJG20" s="16"/>
      <c r="AJH20" s="16"/>
      <c r="AJI20" s="16"/>
      <c r="AJJ20" s="16"/>
      <c r="AJK20" s="16"/>
      <c r="AJL20" s="16"/>
      <c r="AJM20" s="16"/>
      <c r="AJN20" s="16"/>
      <c r="AJO20" s="16"/>
      <c r="AJP20" s="16"/>
      <c r="AJQ20" s="16"/>
      <c r="AJR20" s="16"/>
      <c r="AJS20" s="16"/>
      <c r="AJT20" s="16"/>
      <c r="AJU20" s="16"/>
      <c r="AJV20" s="16"/>
      <c r="AJW20" s="16"/>
      <c r="AJX20" s="16"/>
      <c r="AJY20" s="16"/>
      <c r="AJZ20" s="16"/>
      <c r="AKA20" s="16"/>
      <c r="AKB20" s="16"/>
      <c r="AKC20" s="16"/>
      <c r="AKD20" s="16"/>
      <c r="AKE20" s="16"/>
      <c r="AKF20" s="16"/>
      <c r="AKG20" s="16"/>
      <c r="AKH20" s="16"/>
      <c r="AKI20" s="16"/>
      <c r="AKJ20" s="16"/>
      <c r="AKK20" s="16"/>
      <c r="AKL20" s="16"/>
      <c r="AKM20" s="16"/>
      <c r="AKN20" s="16"/>
      <c r="AKO20" s="16"/>
      <c r="AKP20" s="16"/>
      <c r="AKQ20" s="16"/>
      <c r="AKR20" s="16"/>
      <c r="AKS20" s="16"/>
      <c r="AKT20" s="16"/>
      <c r="AKU20" s="16"/>
      <c r="AKV20" s="16"/>
      <c r="AKW20" s="16"/>
      <c r="AKX20" s="16"/>
      <c r="AKY20" s="16"/>
      <c r="AKZ20" s="16"/>
      <c r="ALA20" s="16"/>
      <c r="ALB20" s="16"/>
      <c r="ALC20" s="16"/>
      <c r="ALD20" s="16"/>
      <c r="ALE20" s="16"/>
      <c r="ALF20" s="16"/>
      <c r="ALG20" s="16"/>
      <c r="ALH20" s="16"/>
      <c r="ALI20" s="16"/>
      <c r="ALJ20" s="16"/>
      <c r="ALK20" s="16"/>
      <c r="ALL20" s="16"/>
      <c r="ALM20" s="16"/>
      <c r="ALN20" s="16"/>
      <c r="ALO20" s="16"/>
      <c r="ALP20" s="16"/>
      <c r="ALQ20" s="16"/>
      <c r="ALR20" s="16"/>
      <c r="ALS20" s="16"/>
      <c r="ALT20" s="16"/>
      <c r="ALU20" s="16"/>
      <c r="ALV20" s="16"/>
      <c r="ALW20" s="16"/>
      <c r="ALX20" s="16"/>
      <c r="ALY20" s="16"/>
      <c r="ALZ20" s="16"/>
      <c r="AMA20" s="16"/>
      <c r="AMB20" s="16"/>
      <c r="AMC20" s="16"/>
      <c r="AMD20" s="16"/>
      <c r="AME20" s="16"/>
      <c r="AMF20" s="16"/>
      <c r="AMG20" s="16"/>
      <c r="AMH20" s="16"/>
      <c r="AMI20" s="16"/>
      <c r="AMJ20" s="16"/>
      <c r="AMK20" s="16"/>
      <c r="AML20" s="16"/>
      <c r="AMM20" s="16"/>
      <c r="AMN20" s="16"/>
      <c r="AMO20" s="16"/>
      <c r="AMP20" s="16"/>
      <c r="AMQ20" s="16"/>
      <c r="AMR20" s="16"/>
      <c r="AMS20" s="16"/>
      <c r="AMT20" s="16"/>
      <c r="AMU20" s="16"/>
      <c r="AMV20" s="16"/>
      <c r="AMW20" s="16"/>
      <c r="AMX20" s="16"/>
      <c r="AMY20" s="16"/>
      <c r="AMZ20" s="16"/>
      <c r="ANA20" s="16"/>
      <c r="ANB20" s="16"/>
      <c r="ANC20" s="16"/>
      <c r="AND20" s="16"/>
      <c r="ANE20" s="16"/>
      <c r="ANF20" s="16"/>
      <c r="ANG20" s="16"/>
      <c r="ANH20" s="16"/>
      <c r="ANI20" s="16"/>
      <c r="ANJ20" s="16"/>
      <c r="ANK20" s="16"/>
      <c r="ANL20" s="16"/>
      <c r="ANM20" s="16"/>
      <c r="ANN20" s="16"/>
      <c r="ANO20" s="16"/>
      <c r="ANP20" s="16"/>
      <c r="ANQ20" s="16"/>
      <c r="ANR20" s="16"/>
      <c r="ANS20" s="16"/>
    </row>
    <row r="21" spans="69:1059" ht="19" x14ac:dyDescent="0.25">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c r="EA21" s="16"/>
      <c r="EB21" s="16"/>
      <c r="EC21" s="16"/>
      <c r="ED21" s="16"/>
      <c r="EE21" s="16"/>
      <c r="EF21" s="16"/>
      <c r="EG21" s="16"/>
      <c r="EH21" s="16"/>
      <c r="EI21" s="16"/>
      <c r="EJ21" s="16"/>
      <c r="EK21" s="16"/>
      <c r="EL21" s="16"/>
      <c r="EM21" s="16"/>
      <c r="EN21" s="16"/>
      <c r="EO21" s="16"/>
      <c r="EP21" s="16"/>
      <c r="EQ21" s="16"/>
      <c r="ER21" s="16"/>
      <c r="ES21" s="16"/>
      <c r="ET21" s="16"/>
      <c r="EU21" s="16"/>
      <c r="EV21" s="16"/>
      <c r="EW21" s="16"/>
      <c r="EX21" s="16"/>
      <c r="EY21" s="16"/>
      <c r="EZ21" s="16"/>
      <c r="FA21" s="16"/>
      <c r="FB21" s="16"/>
      <c r="FC21" s="16"/>
      <c r="FD21" s="16"/>
      <c r="FE21" s="16"/>
      <c r="FF21" s="16"/>
      <c r="FG21" s="16"/>
      <c r="FH21" s="16"/>
      <c r="FI21" s="16"/>
      <c r="FJ21" s="16"/>
      <c r="FK21" s="16"/>
      <c r="FL21" s="16"/>
      <c r="FM21" s="16"/>
      <c r="FN21" s="16"/>
      <c r="FO21" s="16"/>
      <c r="FP21" s="16"/>
      <c r="FQ21" s="16"/>
      <c r="FR21" s="16"/>
      <c r="FS21" s="16"/>
      <c r="FT21" s="16"/>
      <c r="FU21" s="16"/>
      <c r="FV21" s="16"/>
      <c r="FW21" s="16"/>
      <c r="FX21" s="16"/>
      <c r="FY21" s="16"/>
      <c r="FZ21" s="16"/>
      <c r="GA21" s="16"/>
      <c r="GB21" s="16"/>
      <c r="GC21" s="16"/>
      <c r="GD21" s="16"/>
      <c r="GE21" s="16"/>
      <c r="GF21" s="16"/>
      <c r="GG21" s="16"/>
      <c r="GH21" s="16"/>
      <c r="GI21" s="16"/>
      <c r="GJ21" s="16"/>
      <c r="GK21" s="16"/>
      <c r="GL21" s="16"/>
      <c r="GM21" s="16"/>
      <c r="GN21" s="16"/>
      <c r="GO21" s="16"/>
      <c r="GP21" s="16"/>
      <c r="GQ21" s="16"/>
      <c r="GR21" s="16"/>
      <c r="GS21" s="16"/>
      <c r="GT21" s="16"/>
      <c r="GU21" s="16"/>
      <c r="GV21" s="16"/>
      <c r="GW21" s="16"/>
      <c r="GX21" s="16"/>
      <c r="GY21" s="16"/>
      <c r="GZ21" s="16"/>
      <c r="HA21" s="16"/>
      <c r="HB21" s="16"/>
      <c r="HC21" s="16"/>
      <c r="HD21" s="16"/>
      <c r="HE21" s="16"/>
      <c r="HF21" s="16"/>
      <c r="HG21" s="16"/>
      <c r="HH21" s="16"/>
      <c r="HI21" s="16"/>
      <c r="HJ21" s="16"/>
      <c r="HK21" s="16"/>
      <c r="HL21" s="16"/>
      <c r="HM21" s="16"/>
      <c r="HN21" s="16"/>
      <c r="HO21" s="16"/>
      <c r="HP21" s="16"/>
      <c r="HQ21" s="16"/>
      <c r="HR21" s="16"/>
      <c r="HS21" s="16"/>
      <c r="HT21" s="16"/>
      <c r="HU21" s="16"/>
      <c r="HV21" s="16"/>
      <c r="HW21" s="16"/>
      <c r="HX21" s="16"/>
      <c r="HY21" s="16"/>
      <c r="HZ21" s="16"/>
      <c r="IA21" s="16"/>
      <c r="IB21" s="16"/>
      <c r="IC21" s="16"/>
      <c r="ID21" s="16"/>
      <c r="IE21" s="16"/>
      <c r="IF21" s="16"/>
      <c r="IG21" s="16"/>
      <c r="IH21" s="16"/>
      <c r="II21" s="16"/>
      <c r="IJ21" s="16"/>
      <c r="IK21" s="16"/>
      <c r="IL21" s="16"/>
      <c r="IM21" s="16"/>
      <c r="IN21" s="16"/>
      <c r="IO21" s="16"/>
      <c r="IP21" s="16"/>
      <c r="IQ21" s="16"/>
      <c r="IR21" s="16"/>
      <c r="IS21" s="16"/>
      <c r="IT21" s="16"/>
      <c r="IU21" s="16"/>
      <c r="IV21" s="16"/>
      <c r="IW21" s="16"/>
      <c r="IX21" s="16"/>
      <c r="IY21" s="16"/>
      <c r="IZ21" s="16"/>
      <c r="JA21" s="16"/>
      <c r="JB21" s="16"/>
      <c r="JC21" s="16"/>
      <c r="JD21" s="16"/>
      <c r="JE21" s="16"/>
      <c r="JF21" s="16"/>
      <c r="JG21" s="16"/>
      <c r="JH21" s="16"/>
      <c r="JI21" s="16"/>
      <c r="JJ21" s="16"/>
      <c r="JK21" s="16"/>
      <c r="JL21" s="16"/>
      <c r="JM21" s="16"/>
      <c r="JN21" s="16"/>
      <c r="JO21" s="16"/>
      <c r="JP21" s="16"/>
      <c r="JQ21" s="16"/>
      <c r="JR21" s="16"/>
      <c r="JS21" s="16"/>
      <c r="JT21" s="16"/>
      <c r="JU21" s="16"/>
      <c r="JV21" s="16"/>
      <c r="JW21" s="16"/>
      <c r="JX21" s="16"/>
      <c r="JY21" s="16"/>
      <c r="JZ21" s="16"/>
      <c r="KA21" s="16"/>
      <c r="KB21" s="16"/>
      <c r="KC21" s="16"/>
      <c r="KD21" s="16"/>
      <c r="KE21" s="16"/>
      <c r="KF21" s="16"/>
      <c r="KG21" s="16"/>
      <c r="KH21" s="16"/>
      <c r="KI21" s="16"/>
      <c r="KJ21" s="16"/>
      <c r="KK21" s="16"/>
      <c r="KL21" s="16"/>
      <c r="KM21" s="16"/>
      <c r="KN21" s="16"/>
      <c r="KO21" s="16"/>
      <c r="KP21" s="16"/>
      <c r="KQ21" s="16"/>
      <c r="KR21" s="16"/>
      <c r="KS21" s="16"/>
      <c r="KT21" s="16"/>
      <c r="KU21" s="16"/>
      <c r="KV21" s="16"/>
      <c r="KW21" s="16"/>
      <c r="KX21" s="16"/>
      <c r="KY21" s="16"/>
      <c r="KZ21" s="16"/>
      <c r="LA21" s="16"/>
      <c r="LB21" s="16"/>
      <c r="LC21" s="16"/>
      <c r="LD21" s="16"/>
      <c r="LE21" s="16"/>
      <c r="LF21" s="16"/>
      <c r="LG21" s="16"/>
      <c r="LH21" s="16"/>
      <c r="LI21" s="16"/>
      <c r="LJ21" s="16"/>
      <c r="LK21" s="16"/>
      <c r="LL21" s="16"/>
      <c r="LM21" s="16"/>
      <c r="LN21" s="16"/>
      <c r="LO21" s="16"/>
      <c r="LP21" s="16"/>
      <c r="LQ21" s="16"/>
      <c r="LR21" s="16"/>
      <c r="LS21" s="16"/>
      <c r="LT21" s="16"/>
      <c r="LU21" s="16"/>
      <c r="LV21" s="16"/>
      <c r="LW21" s="16"/>
      <c r="LX21" s="16"/>
      <c r="LY21" s="16"/>
      <c r="LZ21" s="16"/>
      <c r="MA21" s="16"/>
      <c r="MB21" s="16"/>
      <c r="MC21" s="16"/>
      <c r="MD21" s="16"/>
      <c r="ME21" s="16"/>
      <c r="MF21" s="16"/>
      <c r="MG21" s="16"/>
      <c r="MH21" s="16"/>
      <c r="MI21" s="16"/>
      <c r="MJ21" s="16"/>
      <c r="MK21" s="16"/>
      <c r="ML21" s="16"/>
      <c r="MM21" s="16"/>
      <c r="MN21" s="16"/>
      <c r="MO21" s="16"/>
      <c r="MP21" s="16"/>
      <c r="MQ21" s="16"/>
      <c r="MR21" s="16"/>
      <c r="MS21" s="16"/>
      <c r="MT21" s="16"/>
      <c r="MU21" s="16"/>
      <c r="MV21" s="16"/>
      <c r="MW21" s="16"/>
      <c r="MX21" s="16"/>
      <c r="MY21" s="16"/>
      <c r="MZ21" s="16"/>
      <c r="NA21" s="16"/>
      <c r="NB21" s="16"/>
      <c r="NC21" s="16"/>
      <c r="ND21" s="16"/>
      <c r="NE21" s="16"/>
      <c r="NF21" s="16"/>
      <c r="NG21" s="16"/>
      <c r="NH21" s="16"/>
      <c r="NI21" s="16"/>
      <c r="NJ21" s="16"/>
      <c r="NK21" s="16"/>
      <c r="NL21" s="16"/>
      <c r="NM21" s="16"/>
      <c r="NN21" s="16"/>
      <c r="NO21" s="16"/>
      <c r="NP21" s="16"/>
      <c r="NQ21" s="16"/>
      <c r="NR21" s="16"/>
      <c r="NS21" s="16"/>
      <c r="NT21" s="16"/>
      <c r="NU21" s="16"/>
      <c r="NV21" s="16"/>
      <c r="NW21" s="16"/>
      <c r="NX21" s="16"/>
      <c r="NY21" s="16"/>
      <c r="NZ21" s="16"/>
      <c r="OA21" s="16"/>
      <c r="OB21" s="16"/>
      <c r="OC21" s="16"/>
      <c r="OD21" s="16"/>
      <c r="OE21" s="16"/>
      <c r="OF21" s="16"/>
      <c r="OG21" s="16"/>
      <c r="OH21" s="16"/>
      <c r="OI21" s="16"/>
      <c r="OJ21" s="16"/>
      <c r="OK21" s="16"/>
      <c r="OL21" s="16"/>
      <c r="OM21" s="16"/>
      <c r="ON21" s="16"/>
      <c r="OO21" s="16"/>
      <c r="OP21" s="16"/>
      <c r="OQ21" s="16"/>
      <c r="OR21" s="16"/>
      <c r="OS21" s="16"/>
      <c r="OT21" s="16"/>
      <c r="OU21" s="16"/>
      <c r="OV21" s="16"/>
      <c r="OW21" s="16"/>
      <c r="OX21" s="16"/>
      <c r="OY21" s="16"/>
      <c r="OZ21" s="16"/>
      <c r="PA21" s="16"/>
      <c r="PB21" s="16"/>
      <c r="PC21" s="16"/>
      <c r="PD21" s="16"/>
      <c r="PE21" s="16"/>
      <c r="PF21" s="16"/>
      <c r="PG21" s="16"/>
      <c r="PH21" s="16"/>
      <c r="PI21" s="16"/>
      <c r="PJ21" s="16"/>
      <c r="PK21" s="16"/>
      <c r="PL21" s="16"/>
      <c r="PM21" s="16"/>
      <c r="PN21" s="16"/>
      <c r="PO21" s="16"/>
      <c r="PP21" s="16"/>
      <c r="PQ21" s="16"/>
      <c r="PR21" s="16"/>
      <c r="PS21" s="16"/>
      <c r="PT21" s="16"/>
      <c r="PU21" s="16"/>
      <c r="PV21" s="16"/>
      <c r="PW21" s="16"/>
      <c r="PX21" s="16"/>
      <c r="PY21" s="16"/>
      <c r="PZ21" s="16"/>
      <c r="QA21" s="16"/>
      <c r="QB21" s="16"/>
      <c r="QC21" s="16"/>
      <c r="QD21" s="16"/>
      <c r="QE21" s="16"/>
      <c r="QF21" s="16"/>
      <c r="QG21" s="16"/>
      <c r="QH21" s="16"/>
      <c r="QI21" s="16"/>
      <c r="QJ21" s="16"/>
      <c r="QK21" s="16"/>
      <c r="QL21" s="16"/>
      <c r="QM21" s="16"/>
      <c r="QN21" s="16"/>
      <c r="QO21" s="16"/>
      <c r="QP21" s="16"/>
      <c r="QQ21" s="16"/>
      <c r="QR21" s="16"/>
      <c r="QS21" s="16"/>
      <c r="QT21" s="16"/>
      <c r="QU21" s="16"/>
      <c r="QV21" s="16"/>
      <c r="QW21" s="16"/>
      <c r="QX21" s="16"/>
      <c r="QY21" s="16"/>
      <c r="QZ21" s="16"/>
      <c r="RA21" s="16"/>
      <c r="RB21" s="16"/>
      <c r="RC21" s="16"/>
      <c r="RD21" s="16"/>
      <c r="RE21" s="16"/>
      <c r="RF21" s="16"/>
      <c r="RG21" s="16"/>
      <c r="RH21" s="16"/>
      <c r="RI21" s="16"/>
      <c r="RJ21" s="16"/>
      <c r="RK21" s="16"/>
      <c r="RL21" s="16"/>
      <c r="RM21" s="16"/>
      <c r="RN21" s="16"/>
      <c r="RO21" s="16"/>
      <c r="RP21" s="16"/>
      <c r="RQ21" s="16"/>
      <c r="RR21" s="16"/>
      <c r="RS21" s="16"/>
      <c r="RT21" s="16"/>
      <c r="RU21" s="16"/>
      <c r="RV21" s="16"/>
      <c r="RW21" s="16"/>
      <c r="RX21" s="16"/>
      <c r="RY21" s="16"/>
      <c r="RZ21" s="16"/>
      <c r="SA21" s="16"/>
      <c r="SB21" s="16"/>
      <c r="SC21" s="16"/>
      <c r="SD21" s="16"/>
      <c r="SE21" s="16"/>
      <c r="SF21" s="16"/>
      <c r="SG21" s="16"/>
      <c r="SH21" s="16"/>
      <c r="SI21" s="16"/>
      <c r="SJ21" s="16"/>
      <c r="SK21" s="16"/>
      <c r="SL21" s="16"/>
      <c r="SM21" s="16"/>
      <c r="SN21" s="16"/>
      <c r="SO21" s="16"/>
      <c r="SP21" s="16"/>
      <c r="SQ21" s="16"/>
      <c r="SR21" s="16"/>
      <c r="SS21" s="16"/>
      <c r="ST21" s="16"/>
      <c r="SU21" s="16"/>
      <c r="SV21" s="16"/>
      <c r="SW21" s="16"/>
      <c r="SX21" s="16"/>
      <c r="SY21" s="16"/>
      <c r="SZ21" s="16"/>
      <c r="TA21" s="16"/>
      <c r="TB21" s="16"/>
      <c r="TC21" s="16"/>
      <c r="TD21" s="16"/>
      <c r="TE21" s="16"/>
      <c r="TF21" s="16"/>
      <c r="TG21" s="16"/>
      <c r="TH21" s="16"/>
      <c r="TI21" s="16"/>
      <c r="TJ21" s="16"/>
      <c r="TK21" s="16"/>
      <c r="TL21" s="16"/>
      <c r="TM21" s="16"/>
      <c r="TN21" s="16"/>
      <c r="TO21" s="16"/>
      <c r="TP21" s="16"/>
      <c r="TQ21" s="16"/>
      <c r="TR21" s="16"/>
      <c r="TS21" s="16"/>
      <c r="TT21" s="16"/>
      <c r="TU21" s="16"/>
      <c r="TV21" s="16"/>
      <c r="TW21" s="16"/>
      <c r="TX21" s="16"/>
      <c r="TY21" s="16"/>
      <c r="TZ21" s="16"/>
      <c r="UA21" s="16"/>
      <c r="UB21" s="16"/>
      <c r="UC21" s="16"/>
      <c r="UD21" s="16"/>
      <c r="UE21" s="16"/>
      <c r="UF21" s="16"/>
      <c r="UG21" s="16"/>
      <c r="UH21" s="16"/>
      <c r="UI21" s="16"/>
      <c r="UJ21" s="16"/>
      <c r="UK21" s="16"/>
      <c r="UL21" s="16"/>
      <c r="UM21" s="16"/>
      <c r="UN21" s="16"/>
      <c r="UO21" s="16"/>
      <c r="UP21" s="16"/>
      <c r="UQ21" s="16"/>
      <c r="UR21" s="16"/>
      <c r="US21" s="16"/>
      <c r="UT21" s="16"/>
      <c r="UU21" s="16"/>
      <c r="UV21" s="16"/>
      <c r="UW21" s="16"/>
      <c r="UX21" s="16"/>
      <c r="UY21" s="16"/>
      <c r="UZ21" s="16"/>
      <c r="VA21" s="16"/>
      <c r="VB21" s="16"/>
      <c r="VC21" s="16"/>
      <c r="VD21" s="16"/>
      <c r="VE21" s="16"/>
      <c r="VF21" s="16"/>
      <c r="VG21" s="16"/>
      <c r="VH21" s="16"/>
      <c r="VI21" s="16"/>
      <c r="VJ21" s="16"/>
      <c r="VK21" s="16"/>
      <c r="VL21" s="16"/>
      <c r="VM21" s="16"/>
      <c r="VN21" s="16"/>
      <c r="VO21" s="16"/>
      <c r="VP21" s="16"/>
      <c r="VQ21" s="16"/>
      <c r="VR21" s="16"/>
      <c r="VS21" s="16"/>
      <c r="VT21" s="16"/>
      <c r="VU21" s="16"/>
      <c r="VV21" s="16"/>
      <c r="VW21" s="16"/>
      <c r="VX21" s="16"/>
      <c r="VY21" s="16"/>
      <c r="VZ21" s="16"/>
      <c r="WA21" s="16"/>
      <c r="WB21" s="16"/>
      <c r="WC21" s="16"/>
      <c r="WD21" s="16"/>
      <c r="WE21" s="16"/>
      <c r="WF21" s="16"/>
      <c r="WG21" s="16"/>
      <c r="WH21" s="16"/>
      <c r="WI21" s="16"/>
      <c r="WJ21" s="16"/>
      <c r="WK21" s="16"/>
      <c r="WL21" s="16"/>
      <c r="WM21" s="16"/>
      <c r="WN21" s="16"/>
      <c r="WO21" s="16"/>
      <c r="WP21" s="16"/>
      <c r="WQ21" s="16"/>
      <c r="WR21" s="16"/>
      <c r="WS21" s="16"/>
      <c r="WT21" s="16"/>
      <c r="WU21" s="16"/>
      <c r="WV21" s="16"/>
      <c r="WW21" s="16"/>
      <c r="WX21" s="16"/>
      <c r="WY21" s="16"/>
      <c r="WZ21" s="16"/>
      <c r="XA21" s="16"/>
      <c r="XB21" s="16"/>
      <c r="XC21" s="16"/>
      <c r="XD21" s="16"/>
      <c r="XE21" s="16"/>
      <c r="XF21" s="16"/>
      <c r="XG21" s="16"/>
      <c r="XH21" s="16"/>
      <c r="XI21" s="16"/>
      <c r="XJ21" s="16"/>
      <c r="XK21" s="16"/>
      <c r="XL21" s="16"/>
      <c r="XM21" s="16"/>
      <c r="XN21" s="16"/>
      <c r="XO21" s="16"/>
      <c r="XP21" s="16"/>
      <c r="XQ21" s="16"/>
      <c r="XR21" s="16"/>
      <c r="XS21" s="16"/>
      <c r="XT21" s="16"/>
      <c r="XU21" s="16"/>
      <c r="XV21" s="16"/>
      <c r="XW21" s="16"/>
      <c r="XX21" s="16"/>
      <c r="XY21" s="16"/>
      <c r="XZ21" s="16"/>
      <c r="YA21" s="16"/>
      <c r="YB21" s="16"/>
      <c r="YC21" s="16"/>
      <c r="YD21" s="16"/>
      <c r="YE21" s="16"/>
      <c r="YF21" s="16"/>
      <c r="YG21" s="16"/>
      <c r="YH21" s="16"/>
      <c r="YI21" s="16"/>
      <c r="YJ21" s="16"/>
      <c r="YK21" s="16"/>
      <c r="YL21" s="16"/>
      <c r="YM21" s="16"/>
      <c r="YN21" s="16"/>
      <c r="YO21" s="16"/>
      <c r="YP21" s="16"/>
      <c r="YQ21" s="16"/>
      <c r="YR21" s="16"/>
      <c r="YS21" s="16"/>
      <c r="YT21" s="16"/>
      <c r="YU21" s="16"/>
      <c r="YV21" s="16"/>
      <c r="YW21" s="16"/>
      <c r="YX21" s="16"/>
      <c r="YY21" s="16"/>
      <c r="YZ21" s="16"/>
      <c r="ZA21" s="16"/>
      <c r="ZB21" s="16"/>
      <c r="ZC21" s="16"/>
      <c r="ZD21" s="16"/>
      <c r="ZE21" s="16"/>
      <c r="ZF21" s="16"/>
      <c r="ZG21" s="16"/>
      <c r="ZH21" s="16"/>
      <c r="ZI21" s="16"/>
      <c r="ZJ21" s="16"/>
      <c r="ZK21" s="16"/>
      <c r="ZL21" s="16"/>
      <c r="ZM21" s="16"/>
      <c r="ZN21" s="16"/>
      <c r="ZO21" s="16"/>
      <c r="ZP21" s="16"/>
      <c r="ZQ21" s="16"/>
      <c r="ZR21" s="16"/>
      <c r="ZS21" s="16"/>
      <c r="ZT21" s="16"/>
      <c r="ZU21" s="16"/>
      <c r="ZV21" s="16"/>
      <c r="ZW21" s="16"/>
      <c r="ZX21" s="16"/>
      <c r="ZY21" s="16"/>
      <c r="ZZ21" s="16"/>
      <c r="AAA21" s="16"/>
      <c r="AAB21" s="16"/>
      <c r="AAC21" s="16"/>
      <c r="AAD21" s="16"/>
      <c r="AAE21" s="16"/>
      <c r="AAF21" s="16"/>
      <c r="AAG21" s="16"/>
      <c r="AAH21" s="16"/>
      <c r="AAI21" s="16"/>
      <c r="AAJ21" s="16"/>
      <c r="AAK21" s="16"/>
      <c r="AAL21" s="16"/>
      <c r="AAM21" s="16"/>
      <c r="AAN21" s="16"/>
      <c r="AAO21" s="16"/>
      <c r="AAP21" s="16"/>
      <c r="AAQ21" s="16"/>
      <c r="AAR21" s="16"/>
      <c r="AAS21" s="16"/>
      <c r="AAT21" s="16"/>
      <c r="AAU21" s="16"/>
      <c r="AAV21" s="16"/>
      <c r="AAW21" s="16"/>
      <c r="AAX21" s="16"/>
      <c r="AAY21" s="16"/>
      <c r="AAZ21" s="16"/>
      <c r="ABA21" s="16"/>
      <c r="ABB21" s="16"/>
      <c r="ABC21" s="16"/>
      <c r="ABD21" s="16"/>
      <c r="ABE21" s="16"/>
      <c r="ABF21" s="16"/>
      <c r="ABG21" s="16"/>
      <c r="ABH21" s="16"/>
      <c r="ABI21" s="16"/>
      <c r="ABJ21" s="16"/>
      <c r="ABK21" s="16"/>
      <c r="ABL21" s="16"/>
      <c r="ABM21" s="16"/>
      <c r="ABN21" s="16"/>
      <c r="ABO21" s="16"/>
      <c r="ABP21" s="16"/>
      <c r="ABQ21" s="16"/>
      <c r="ABR21" s="16"/>
      <c r="ABS21" s="16"/>
      <c r="ABT21" s="16"/>
      <c r="ABU21" s="16"/>
      <c r="ABV21" s="16"/>
      <c r="ABW21" s="16"/>
      <c r="ABX21" s="16"/>
      <c r="ABY21" s="16"/>
      <c r="ABZ21" s="16"/>
      <c r="ACA21" s="16"/>
      <c r="ACB21" s="16"/>
      <c r="ACC21" s="16"/>
      <c r="ACD21" s="16"/>
      <c r="ACE21" s="16"/>
      <c r="ACF21" s="16"/>
      <c r="ACG21" s="16"/>
      <c r="ACH21" s="16"/>
      <c r="ACI21" s="16"/>
      <c r="ACJ21" s="16"/>
      <c r="ACK21" s="16"/>
      <c r="ACL21" s="16"/>
      <c r="ACM21" s="16"/>
      <c r="ACN21" s="16"/>
      <c r="ACO21" s="16"/>
      <c r="ACP21" s="16"/>
      <c r="ACQ21" s="16"/>
      <c r="ACR21" s="16"/>
      <c r="ACS21" s="16"/>
      <c r="ACT21" s="16"/>
      <c r="ACU21" s="16"/>
      <c r="ACV21" s="16"/>
      <c r="ACW21" s="16"/>
      <c r="ACX21" s="16"/>
      <c r="ACY21" s="16"/>
      <c r="ACZ21" s="16"/>
      <c r="ADA21" s="16"/>
      <c r="ADB21" s="16"/>
      <c r="ADC21" s="16"/>
      <c r="ADD21" s="16"/>
      <c r="ADE21" s="16"/>
      <c r="ADF21" s="16"/>
      <c r="ADG21" s="16"/>
      <c r="ADH21" s="16"/>
      <c r="ADI21" s="16"/>
      <c r="ADJ21" s="16"/>
      <c r="ADK21" s="16"/>
      <c r="ADL21" s="16"/>
      <c r="ADM21" s="16"/>
      <c r="ADN21" s="16"/>
      <c r="ADO21" s="16"/>
      <c r="ADP21" s="16"/>
      <c r="ADQ21" s="16"/>
      <c r="ADR21" s="16"/>
      <c r="ADS21" s="16"/>
      <c r="ADT21" s="16"/>
      <c r="ADU21" s="16"/>
      <c r="ADV21" s="16"/>
      <c r="ADW21" s="16"/>
      <c r="ADX21" s="16"/>
      <c r="ADY21" s="16"/>
      <c r="ADZ21" s="16"/>
      <c r="AEA21" s="16"/>
      <c r="AEB21" s="16"/>
      <c r="AEC21" s="16"/>
      <c r="AED21" s="16"/>
      <c r="AEE21" s="16"/>
      <c r="AEF21" s="16"/>
      <c r="AEG21" s="16"/>
      <c r="AEH21" s="16"/>
      <c r="AEI21" s="16"/>
      <c r="AEJ21" s="16"/>
      <c r="AEK21" s="16"/>
      <c r="AEL21" s="16"/>
      <c r="AEM21" s="16"/>
      <c r="AEN21" s="16"/>
      <c r="AEO21" s="16"/>
      <c r="AEP21" s="16"/>
      <c r="AEQ21" s="16"/>
      <c r="AER21" s="16"/>
      <c r="AES21" s="16"/>
      <c r="AET21" s="16"/>
      <c r="AEU21" s="16"/>
      <c r="AEV21" s="16"/>
      <c r="AEW21" s="16"/>
      <c r="AEX21" s="16"/>
      <c r="AEY21" s="16"/>
      <c r="AEZ21" s="16"/>
      <c r="AFA21" s="16"/>
      <c r="AFB21" s="16"/>
      <c r="AFC21" s="16"/>
      <c r="AFD21" s="16"/>
      <c r="AFE21" s="16"/>
      <c r="AFF21" s="16"/>
      <c r="AFG21" s="16"/>
      <c r="AFH21" s="16"/>
      <c r="AFI21" s="16"/>
      <c r="AFJ21" s="16"/>
      <c r="AFK21" s="16"/>
      <c r="AFL21" s="16"/>
      <c r="AFM21" s="16"/>
      <c r="AFN21" s="16"/>
      <c r="AFO21" s="16"/>
      <c r="AFP21" s="16"/>
      <c r="AFQ21" s="16"/>
      <c r="AFR21" s="16"/>
      <c r="AFS21" s="16"/>
      <c r="AFT21" s="16"/>
      <c r="AFU21" s="16"/>
      <c r="AFV21" s="16"/>
      <c r="AFW21" s="16"/>
      <c r="AFX21" s="16"/>
      <c r="AFY21" s="16"/>
      <c r="AFZ21" s="16"/>
      <c r="AGA21" s="16"/>
      <c r="AGB21" s="16"/>
      <c r="AGC21" s="16"/>
      <c r="AGD21" s="16"/>
      <c r="AGE21" s="16"/>
      <c r="AGF21" s="16"/>
      <c r="AGG21" s="16"/>
      <c r="AGH21" s="16"/>
      <c r="AGI21" s="16"/>
      <c r="AGJ21" s="16"/>
      <c r="AGK21" s="16"/>
      <c r="AGL21" s="16"/>
      <c r="AGM21" s="16"/>
      <c r="AGN21" s="16"/>
      <c r="AGO21" s="16"/>
      <c r="AGP21" s="16"/>
      <c r="AGQ21" s="16"/>
      <c r="AGR21" s="16"/>
      <c r="AGS21" s="16"/>
      <c r="AGT21" s="16"/>
      <c r="AGU21" s="16"/>
      <c r="AGV21" s="16"/>
      <c r="AGW21" s="16"/>
      <c r="AGX21" s="16"/>
      <c r="AGY21" s="16"/>
      <c r="AGZ21" s="16"/>
      <c r="AHA21" s="16"/>
      <c r="AHB21" s="16"/>
      <c r="AHC21" s="16"/>
      <c r="AHD21" s="16"/>
      <c r="AHE21" s="16"/>
      <c r="AHF21" s="16"/>
      <c r="AHG21" s="16"/>
      <c r="AHH21" s="16"/>
      <c r="AHI21" s="16"/>
      <c r="AHJ21" s="16"/>
      <c r="AHK21" s="16"/>
      <c r="AHL21" s="16"/>
      <c r="AHM21" s="16"/>
      <c r="AHN21" s="16"/>
      <c r="AHO21" s="16"/>
      <c r="AHP21" s="16"/>
      <c r="AHQ21" s="16"/>
      <c r="AHR21" s="16"/>
      <c r="AHS21" s="16"/>
      <c r="AHT21" s="16"/>
      <c r="AHU21" s="16"/>
      <c r="AHV21" s="16"/>
      <c r="AHW21" s="16"/>
      <c r="AHX21" s="16"/>
      <c r="AHY21" s="16"/>
      <c r="AHZ21" s="16"/>
      <c r="AIA21" s="16"/>
      <c r="AIB21" s="16"/>
      <c r="AIC21" s="16"/>
      <c r="AID21" s="16"/>
      <c r="AIE21" s="16"/>
      <c r="AIF21" s="16"/>
      <c r="AIG21" s="16"/>
      <c r="AIH21" s="16"/>
      <c r="AII21" s="16"/>
      <c r="AIJ21" s="16"/>
      <c r="AIK21" s="16"/>
      <c r="AIL21" s="16"/>
      <c r="AIM21" s="16"/>
      <c r="AIN21" s="16"/>
      <c r="AIO21" s="16"/>
      <c r="AIP21" s="16"/>
      <c r="AIQ21" s="16"/>
      <c r="AIR21" s="16"/>
      <c r="AIS21" s="16"/>
      <c r="AIT21" s="16"/>
      <c r="AIU21" s="16"/>
      <c r="AIV21" s="16"/>
      <c r="AIW21" s="16"/>
      <c r="AIX21" s="16"/>
      <c r="AIY21" s="16"/>
      <c r="AIZ21" s="16"/>
      <c r="AJA21" s="16"/>
      <c r="AJB21" s="16"/>
      <c r="AJC21" s="16"/>
      <c r="AJD21" s="16"/>
      <c r="AJE21" s="16"/>
      <c r="AJF21" s="16"/>
      <c r="AJG21" s="16"/>
      <c r="AJH21" s="16"/>
      <c r="AJI21" s="16"/>
      <c r="AJJ21" s="16"/>
      <c r="AJK21" s="16"/>
      <c r="AJL21" s="16"/>
      <c r="AJM21" s="16"/>
      <c r="AJN21" s="16"/>
      <c r="AJO21" s="16"/>
      <c r="AJP21" s="16"/>
      <c r="AJQ21" s="16"/>
      <c r="AJR21" s="16"/>
      <c r="AJS21" s="16"/>
      <c r="AJT21" s="16"/>
      <c r="AJU21" s="16"/>
      <c r="AJV21" s="16"/>
      <c r="AJW21" s="16"/>
      <c r="AJX21" s="16"/>
      <c r="AJY21" s="16"/>
      <c r="AJZ21" s="16"/>
      <c r="AKA21" s="16"/>
      <c r="AKB21" s="16"/>
      <c r="AKC21" s="16"/>
      <c r="AKD21" s="16"/>
      <c r="AKE21" s="16"/>
      <c r="AKF21" s="16"/>
      <c r="AKG21" s="16"/>
      <c r="AKH21" s="16"/>
      <c r="AKI21" s="16"/>
      <c r="AKJ21" s="16"/>
      <c r="AKK21" s="16"/>
      <c r="AKL21" s="16"/>
      <c r="AKM21" s="16"/>
      <c r="AKN21" s="16"/>
      <c r="AKO21" s="16"/>
      <c r="AKP21" s="16"/>
      <c r="AKQ21" s="16"/>
      <c r="AKR21" s="16"/>
      <c r="AKS21" s="16"/>
      <c r="AKT21" s="16"/>
      <c r="AKU21" s="16"/>
      <c r="AKV21" s="16"/>
      <c r="AKW21" s="16"/>
      <c r="AKX21" s="16"/>
      <c r="AKY21" s="16"/>
      <c r="AKZ21" s="16"/>
      <c r="ALA21" s="16"/>
      <c r="ALB21" s="16"/>
      <c r="ALC21" s="16"/>
      <c r="ALD21" s="16"/>
      <c r="ALE21" s="16"/>
      <c r="ALF21" s="16"/>
      <c r="ALG21" s="16"/>
      <c r="ALH21" s="16"/>
      <c r="ALI21" s="16"/>
      <c r="ALJ21" s="16"/>
      <c r="ALK21" s="16"/>
      <c r="ALL21" s="16"/>
      <c r="ALM21" s="16"/>
      <c r="ALN21" s="16"/>
      <c r="ALO21" s="16"/>
      <c r="ALP21" s="16"/>
      <c r="ALQ21" s="16"/>
      <c r="ALR21" s="16"/>
      <c r="ALS21" s="16"/>
      <c r="ALT21" s="16"/>
      <c r="ALU21" s="16"/>
      <c r="ALV21" s="16"/>
      <c r="ALW21" s="16"/>
      <c r="ALX21" s="16"/>
      <c r="ALY21" s="16"/>
      <c r="ALZ21" s="16"/>
      <c r="AMA21" s="16"/>
      <c r="AMB21" s="16"/>
      <c r="AMC21" s="16"/>
      <c r="AMD21" s="16"/>
      <c r="AME21" s="16"/>
      <c r="AMF21" s="16"/>
      <c r="AMG21" s="16"/>
      <c r="AMH21" s="16"/>
      <c r="AMI21" s="16"/>
      <c r="AMJ21" s="16"/>
      <c r="AMK21" s="16"/>
      <c r="AML21" s="16"/>
      <c r="AMM21" s="16"/>
      <c r="AMN21" s="16"/>
      <c r="AMO21" s="16"/>
      <c r="AMP21" s="16"/>
      <c r="AMQ21" s="16"/>
      <c r="AMR21" s="16"/>
      <c r="AMS21" s="16"/>
      <c r="AMT21" s="16"/>
      <c r="AMU21" s="16"/>
      <c r="AMV21" s="16"/>
      <c r="AMW21" s="16"/>
      <c r="AMX21" s="16"/>
      <c r="AMY21" s="16"/>
      <c r="AMZ21" s="16"/>
      <c r="ANA21" s="16"/>
      <c r="ANB21" s="16"/>
      <c r="ANC21" s="16"/>
      <c r="AND21" s="16"/>
      <c r="ANE21" s="16"/>
      <c r="ANF21" s="16"/>
      <c r="ANG21" s="16"/>
      <c r="ANH21" s="16"/>
      <c r="ANI21" s="16"/>
      <c r="ANJ21" s="16"/>
      <c r="ANK21" s="16"/>
      <c r="ANL21" s="16"/>
      <c r="ANM21" s="16"/>
      <c r="ANN21" s="16"/>
      <c r="ANO21" s="16"/>
      <c r="ANP21" s="16"/>
      <c r="ANQ21" s="16"/>
      <c r="ANR21" s="16"/>
      <c r="ANS21" s="16"/>
    </row>
    <row r="48" spans="89:89" x14ac:dyDescent="0.2">
      <c r="CK48" s="14"/>
    </row>
  </sheetData>
  <mergeCells count="6">
    <mergeCell ref="F5:G5"/>
    <mergeCell ref="B5:C5"/>
    <mergeCell ref="D5:E5"/>
    <mergeCell ref="A1:G1"/>
    <mergeCell ref="A2:G2"/>
    <mergeCell ref="A3:G3"/>
  </mergeCells>
  <hyperlinks>
    <hyperlink ref="A3" location="'mfhd-studierende'!A1" tooltip="Gehe zu mfhd-studierende" display="Studierende" xr:uid="{90C67282-9973-984C-8C03-1F0E01D92292}"/>
    <hyperlink ref="A1:G1" location="Index!A1" display="Zurück zum Index" xr:uid="{B39A2F7D-DEFB-2044-82F4-8B4BB1B131A3}"/>
  </hyperlinks>
  <pageMargins left="0.7" right="0.7" top="0.75" bottom="0.75" header="0.3" footer="0.3"/>
  <pageSetup paperSize="9" fitToHeight="0"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AD2D7-F82E-7A46-9DBB-D82CF0874D95}">
  <sheetPr>
    <pageSetUpPr fitToPage="1"/>
  </sheetPr>
  <dimension ref="A1:O10"/>
  <sheetViews>
    <sheetView showGridLines="0" zoomScaleNormal="100" workbookViewId="0">
      <selection activeCell="C8" sqref="C8"/>
    </sheetView>
  </sheetViews>
  <sheetFormatPr baseColWidth="10" defaultColWidth="11.5" defaultRowHeight="16" x14ac:dyDescent="0.2"/>
  <cols>
    <col min="1" max="1" width="25.6640625" style="15" customWidth="1" collapsed="1"/>
    <col min="2" max="3" width="16.6640625" style="15" customWidth="1"/>
    <col min="4" max="7" width="17.1640625" style="14" customWidth="1" collapsed="1"/>
    <col min="8" max="13" width="14.33203125" style="14" customWidth="1" collapsed="1"/>
    <col min="14" max="15" width="11.5" style="15"/>
    <col min="16" max="256" width="11.5" style="15" collapsed="1"/>
    <col min="257" max="257" width="57.1640625" style="15" customWidth="1" collapsed="1"/>
    <col min="258" max="269" width="14.33203125" style="15" customWidth="1" collapsed="1"/>
    <col min="270" max="512" width="11.5" style="15" collapsed="1"/>
    <col min="513" max="513" width="57.1640625" style="15" customWidth="1" collapsed="1"/>
    <col min="514" max="525" width="14.33203125" style="15" customWidth="1" collapsed="1"/>
    <col min="526" max="768" width="11.5" style="15" collapsed="1"/>
    <col min="769" max="769" width="57.1640625" style="15" customWidth="1" collapsed="1"/>
    <col min="770" max="781" width="14.33203125" style="15" customWidth="1" collapsed="1"/>
    <col min="782" max="1024" width="11.5" style="15" collapsed="1"/>
    <col min="1025" max="1025" width="57.1640625" style="15" customWidth="1" collapsed="1"/>
    <col min="1026" max="1037" width="14.33203125" style="15" customWidth="1" collapsed="1"/>
    <col min="1038" max="1280" width="11.5" style="15" collapsed="1"/>
    <col min="1281" max="1281" width="57.1640625" style="15" customWidth="1" collapsed="1"/>
    <col min="1282" max="1293" width="14.33203125" style="15" customWidth="1" collapsed="1"/>
    <col min="1294" max="1536" width="11.5" style="15" collapsed="1"/>
    <col min="1537" max="1537" width="57.1640625" style="15" customWidth="1" collapsed="1"/>
    <col min="1538" max="1549" width="14.33203125" style="15" customWidth="1" collapsed="1"/>
    <col min="1550" max="1792" width="11.5" style="15" collapsed="1"/>
    <col min="1793" max="1793" width="57.1640625" style="15" customWidth="1" collapsed="1"/>
    <col min="1794" max="1805" width="14.33203125" style="15" customWidth="1" collapsed="1"/>
    <col min="1806" max="2048" width="11.5" style="15" collapsed="1"/>
    <col min="2049" max="2049" width="57.1640625" style="15" customWidth="1" collapsed="1"/>
    <col min="2050" max="2061" width="14.33203125" style="15" customWidth="1" collapsed="1"/>
    <col min="2062" max="2304" width="11.5" style="15" collapsed="1"/>
    <col min="2305" max="2305" width="57.1640625" style="15" customWidth="1" collapsed="1"/>
    <col min="2306" max="2317" width="14.33203125" style="15" customWidth="1" collapsed="1"/>
    <col min="2318" max="2560" width="11.5" style="15" collapsed="1"/>
    <col min="2561" max="2561" width="57.1640625" style="15" customWidth="1" collapsed="1"/>
    <col min="2562" max="2573" width="14.33203125" style="15" customWidth="1" collapsed="1"/>
    <col min="2574" max="2816" width="11.5" style="15" collapsed="1"/>
    <col min="2817" max="2817" width="57.1640625" style="15" customWidth="1" collapsed="1"/>
    <col min="2818" max="2829" width="14.33203125" style="15" customWidth="1" collapsed="1"/>
    <col min="2830" max="3072" width="11.5" style="15" collapsed="1"/>
    <col min="3073" max="3073" width="57.1640625" style="15" customWidth="1" collapsed="1"/>
    <col min="3074" max="3085" width="14.33203125" style="15" customWidth="1" collapsed="1"/>
    <col min="3086" max="3328" width="11.5" style="15" collapsed="1"/>
    <col min="3329" max="3329" width="57.1640625" style="15" customWidth="1" collapsed="1"/>
    <col min="3330" max="3341" width="14.33203125" style="15" customWidth="1" collapsed="1"/>
    <col min="3342" max="3584" width="11.5" style="15" collapsed="1"/>
    <col min="3585" max="3585" width="57.1640625" style="15" customWidth="1" collapsed="1"/>
    <col min="3586" max="3597" width="14.33203125" style="15" customWidth="1" collapsed="1"/>
    <col min="3598" max="3840" width="11.5" style="15" collapsed="1"/>
    <col min="3841" max="3841" width="57.1640625" style="15" customWidth="1" collapsed="1"/>
    <col min="3842" max="3853" width="14.33203125" style="15" customWidth="1" collapsed="1"/>
    <col min="3854" max="4096" width="11.5" style="15" collapsed="1"/>
    <col min="4097" max="4097" width="57.1640625" style="15" customWidth="1" collapsed="1"/>
    <col min="4098" max="4109" width="14.33203125" style="15" customWidth="1" collapsed="1"/>
    <col min="4110" max="4352" width="11.5" style="15" collapsed="1"/>
    <col min="4353" max="4353" width="57.1640625" style="15" customWidth="1" collapsed="1"/>
    <col min="4354" max="4365" width="14.33203125" style="15" customWidth="1" collapsed="1"/>
    <col min="4366" max="4608" width="11.5" style="15" collapsed="1"/>
    <col min="4609" max="4609" width="57.1640625" style="15" customWidth="1" collapsed="1"/>
    <col min="4610" max="4621" width="14.33203125" style="15" customWidth="1" collapsed="1"/>
    <col min="4622" max="4864" width="11.5" style="15" collapsed="1"/>
    <col min="4865" max="4865" width="57.1640625" style="15" customWidth="1" collapsed="1"/>
    <col min="4866" max="4877" width="14.33203125" style="15" customWidth="1" collapsed="1"/>
    <col min="4878" max="5120" width="11.5" style="15" collapsed="1"/>
    <col min="5121" max="5121" width="57.1640625" style="15" customWidth="1" collapsed="1"/>
    <col min="5122" max="5133" width="14.33203125" style="15" customWidth="1" collapsed="1"/>
    <col min="5134" max="5376" width="11.5" style="15" collapsed="1"/>
    <col min="5377" max="5377" width="57.1640625" style="15" customWidth="1" collapsed="1"/>
    <col min="5378" max="5389" width="14.33203125" style="15" customWidth="1" collapsed="1"/>
    <col min="5390" max="5632" width="11.5" style="15" collapsed="1"/>
    <col min="5633" max="5633" width="57.1640625" style="15" customWidth="1" collapsed="1"/>
    <col min="5634" max="5645" width="14.33203125" style="15" customWidth="1" collapsed="1"/>
    <col min="5646" max="5888" width="11.5" style="15" collapsed="1"/>
    <col min="5889" max="5889" width="57.1640625" style="15" customWidth="1" collapsed="1"/>
    <col min="5890" max="5901" width="14.33203125" style="15" customWidth="1" collapsed="1"/>
    <col min="5902" max="6144" width="11.5" style="15" collapsed="1"/>
    <col min="6145" max="6145" width="57.1640625" style="15" customWidth="1" collapsed="1"/>
    <col min="6146" max="6157" width="14.33203125" style="15" customWidth="1" collapsed="1"/>
    <col min="6158" max="6400" width="11.5" style="15" collapsed="1"/>
    <col min="6401" max="6401" width="57.1640625" style="15" customWidth="1" collapsed="1"/>
    <col min="6402" max="6413" width="14.33203125" style="15" customWidth="1" collapsed="1"/>
    <col min="6414" max="6656" width="11.5" style="15" collapsed="1"/>
    <col min="6657" max="6657" width="57.1640625" style="15" customWidth="1" collapsed="1"/>
    <col min="6658" max="6669" width="14.33203125" style="15" customWidth="1" collapsed="1"/>
    <col min="6670" max="6912" width="11.5" style="15" collapsed="1"/>
    <col min="6913" max="6913" width="57.1640625" style="15" customWidth="1" collapsed="1"/>
    <col min="6914" max="6925" width="14.33203125" style="15" customWidth="1" collapsed="1"/>
    <col min="6926" max="7168" width="11.5" style="15" collapsed="1"/>
    <col min="7169" max="7169" width="57.1640625" style="15" customWidth="1" collapsed="1"/>
    <col min="7170" max="7181" width="14.33203125" style="15" customWidth="1" collapsed="1"/>
    <col min="7182" max="7424" width="11.5" style="15" collapsed="1"/>
    <col min="7425" max="7425" width="57.1640625" style="15" customWidth="1" collapsed="1"/>
    <col min="7426" max="7437" width="14.33203125" style="15" customWidth="1" collapsed="1"/>
    <col min="7438" max="7680" width="11.5" style="15" collapsed="1"/>
    <col min="7681" max="7681" width="57.1640625" style="15" customWidth="1" collapsed="1"/>
    <col min="7682" max="7693" width="14.33203125" style="15" customWidth="1" collapsed="1"/>
    <col min="7694" max="7936" width="11.5" style="15" collapsed="1"/>
    <col min="7937" max="7937" width="57.1640625" style="15" customWidth="1" collapsed="1"/>
    <col min="7938" max="7949" width="14.33203125" style="15" customWidth="1" collapsed="1"/>
    <col min="7950" max="8192" width="11.5" style="15" collapsed="1"/>
    <col min="8193" max="8193" width="57.1640625" style="15" customWidth="1" collapsed="1"/>
    <col min="8194" max="8205" width="14.33203125" style="15" customWidth="1" collapsed="1"/>
    <col min="8206" max="8448" width="11.5" style="15" collapsed="1"/>
    <col min="8449" max="8449" width="57.1640625" style="15" customWidth="1" collapsed="1"/>
    <col min="8450" max="8461" width="14.33203125" style="15" customWidth="1" collapsed="1"/>
    <col min="8462" max="8704" width="11.5" style="15" collapsed="1"/>
    <col min="8705" max="8705" width="57.1640625" style="15" customWidth="1" collapsed="1"/>
    <col min="8706" max="8717" width="14.33203125" style="15" customWidth="1" collapsed="1"/>
    <col min="8718" max="8960" width="11.5" style="15" collapsed="1"/>
    <col min="8961" max="8961" width="57.1640625" style="15" customWidth="1" collapsed="1"/>
    <col min="8962" max="8973" width="14.33203125" style="15" customWidth="1" collapsed="1"/>
    <col min="8974" max="9216" width="11.5" style="15" collapsed="1"/>
    <col min="9217" max="9217" width="57.1640625" style="15" customWidth="1" collapsed="1"/>
    <col min="9218" max="9229" width="14.33203125" style="15" customWidth="1" collapsed="1"/>
    <col min="9230" max="9472" width="11.5" style="15" collapsed="1"/>
    <col min="9473" max="9473" width="57.1640625" style="15" customWidth="1" collapsed="1"/>
    <col min="9474" max="9485" width="14.33203125" style="15" customWidth="1" collapsed="1"/>
    <col min="9486" max="9728" width="11.5" style="15" collapsed="1"/>
    <col min="9729" max="9729" width="57.1640625" style="15" customWidth="1" collapsed="1"/>
    <col min="9730" max="9741" width="14.33203125" style="15" customWidth="1" collapsed="1"/>
    <col min="9742" max="9984" width="11.5" style="15" collapsed="1"/>
    <col min="9985" max="9985" width="57.1640625" style="15" customWidth="1" collapsed="1"/>
    <col min="9986" max="9997" width="14.33203125" style="15" customWidth="1" collapsed="1"/>
    <col min="9998" max="10240" width="11.5" style="15" collapsed="1"/>
    <col min="10241" max="10241" width="57.1640625" style="15" customWidth="1" collapsed="1"/>
    <col min="10242" max="10253" width="14.33203125" style="15" customWidth="1" collapsed="1"/>
    <col min="10254" max="10496" width="11.5" style="15" collapsed="1"/>
    <col min="10497" max="10497" width="57.1640625" style="15" customWidth="1" collapsed="1"/>
    <col min="10498" max="10509" width="14.33203125" style="15" customWidth="1" collapsed="1"/>
    <col min="10510" max="10752" width="11.5" style="15" collapsed="1"/>
    <col min="10753" max="10753" width="57.1640625" style="15" customWidth="1" collapsed="1"/>
    <col min="10754" max="10765" width="14.33203125" style="15" customWidth="1" collapsed="1"/>
    <col min="10766" max="11008" width="11.5" style="15" collapsed="1"/>
    <col min="11009" max="11009" width="57.1640625" style="15" customWidth="1" collapsed="1"/>
    <col min="11010" max="11021" width="14.33203125" style="15" customWidth="1" collapsed="1"/>
    <col min="11022" max="11264" width="11.5" style="15" collapsed="1"/>
    <col min="11265" max="11265" width="57.1640625" style="15" customWidth="1" collapsed="1"/>
    <col min="11266" max="11277" width="14.33203125" style="15" customWidth="1" collapsed="1"/>
    <col min="11278" max="11520" width="11.5" style="15" collapsed="1"/>
    <col min="11521" max="11521" width="57.1640625" style="15" customWidth="1" collapsed="1"/>
    <col min="11522" max="11533" width="14.33203125" style="15" customWidth="1" collapsed="1"/>
    <col min="11534" max="11776" width="11.5" style="15" collapsed="1"/>
    <col min="11777" max="11777" width="57.1640625" style="15" customWidth="1" collapsed="1"/>
    <col min="11778" max="11789" width="14.33203125" style="15" customWidth="1" collapsed="1"/>
    <col min="11790" max="12032" width="11.5" style="15" collapsed="1"/>
    <col min="12033" max="12033" width="57.1640625" style="15" customWidth="1" collapsed="1"/>
    <col min="12034" max="12045" width="14.33203125" style="15" customWidth="1" collapsed="1"/>
    <col min="12046" max="12288" width="11.5" style="15" collapsed="1"/>
    <col min="12289" max="12289" width="57.1640625" style="15" customWidth="1" collapsed="1"/>
    <col min="12290" max="12301" width="14.33203125" style="15" customWidth="1" collapsed="1"/>
    <col min="12302" max="12544" width="11.5" style="15" collapsed="1"/>
    <col min="12545" max="12545" width="57.1640625" style="15" customWidth="1" collapsed="1"/>
    <col min="12546" max="12557" width="14.33203125" style="15" customWidth="1" collapsed="1"/>
    <col min="12558" max="12800" width="11.5" style="15" collapsed="1"/>
    <col min="12801" max="12801" width="57.1640625" style="15" customWidth="1" collapsed="1"/>
    <col min="12802" max="12813" width="14.33203125" style="15" customWidth="1" collapsed="1"/>
    <col min="12814" max="13056" width="11.5" style="15" collapsed="1"/>
    <col min="13057" max="13057" width="57.1640625" style="15" customWidth="1" collapsed="1"/>
    <col min="13058" max="13069" width="14.33203125" style="15" customWidth="1" collapsed="1"/>
    <col min="13070" max="13312" width="11.5" style="15" collapsed="1"/>
    <col min="13313" max="13313" width="57.1640625" style="15" customWidth="1" collapsed="1"/>
    <col min="13314" max="13325" width="14.33203125" style="15" customWidth="1" collapsed="1"/>
    <col min="13326" max="13568" width="11.5" style="15" collapsed="1"/>
    <col min="13569" max="13569" width="57.1640625" style="15" customWidth="1" collapsed="1"/>
    <col min="13570" max="13581" width="14.33203125" style="15" customWidth="1" collapsed="1"/>
    <col min="13582" max="13824" width="11.5" style="15" collapsed="1"/>
    <col min="13825" max="13825" width="57.1640625" style="15" customWidth="1" collapsed="1"/>
    <col min="13826" max="13837" width="14.33203125" style="15" customWidth="1" collapsed="1"/>
    <col min="13838" max="14080" width="11.5" style="15" collapsed="1"/>
    <col min="14081" max="14081" width="57.1640625" style="15" customWidth="1" collapsed="1"/>
    <col min="14082" max="14093" width="14.33203125" style="15" customWidth="1" collapsed="1"/>
    <col min="14094" max="14336" width="11.5" style="15" collapsed="1"/>
    <col min="14337" max="14337" width="57.1640625" style="15" customWidth="1" collapsed="1"/>
    <col min="14338" max="14349" width="14.33203125" style="15" customWidth="1" collapsed="1"/>
    <col min="14350" max="14592" width="11.5" style="15" collapsed="1"/>
    <col min="14593" max="14593" width="57.1640625" style="15" customWidth="1" collapsed="1"/>
    <col min="14594" max="14605" width="14.33203125" style="15" customWidth="1" collapsed="1"/>
    <col min="14606" max="14848" width="11.5" style="15" collapsed="1"/>
    <col min="14849" max="14849" width="57.1640625" style="15" customWidth="1" collapsed="1"/>
    <col min="14850" max="14861" width="14.33203125" style="15" customWidth="1" collapsed="1"/>
    <col min="14862" max="15104" width="11.5" style="15" collapsed="1"/>
    <col min="15105" max="15105" width="57.1640625" style="15" customWidth="1" collapsed="1"/>
    <col min="15106" max="15117" width="14.33203125" style="15" customWidth="1" collapsed="1"/>
    <col min="15118" max="15360" width="11.5" style="15" collapsed="1"/>
    <col min="15361" max="15361" width="57.1640625" style="15" customWidth="1" collapsed="1"/>
    <col min="15362" max="15373" width="14.33203125" style="15" customWidth="1" collapsed="1"/>
    <col min="15374" max="15616" width="11.5" style="15" collapsed="1"/>
    <col min="15617" max="15617" width="57.1640625" style="15" customWidth="1" collapsed="1"/>
    <col min="15618" max="15629" width="14.33203125" style="15" customWidth="1" collapsed="1"/>
    <col min="15630" max="15872" width="11.5" style="15" collapsed="1"/>
    <col min="15873" max="15873" width="57.1640625" style="15" customWidth="1" collapsed="1"/>
    <col min="15874" max="15885" width="14.33203125" style="15" customWidth="1" collapsed="1"/>
    <col min="15886" max="16128" width="11.5" style="15" collapsed="1"/>
    <col min="16129" max="16129" width="57.1640625" style="15" customWidth="1" collapsed="1"/>
    <col min="16130" max="16141" width="14.33203125" style="15" customWidth="1" collapsed="1"/>
    <col min="16142" max="16384" width="11.5" style="15" collapsed="1"/>
  </cols>
  <sheetData>
    <row r="1" spans="1:7" ht="15" customHeight="1" x14ac:dyDescent="0.2">
      <c r="A1" s="276" t="s">
        <v>100</v>
      </c>
      <c r="B1" s="276"/>
      <c r="C1" s="276"/>
      <c r="D1" s="280"/>
      <c r="E1" s="280"/>
      <c r="F1" s="280"/>
      <c r="G1" s="280"/>
    </row>
    <row r="2" spans="1:7" s="16" customFormat="1" ht="16.25" customHeight="1" x14ac:dyDescent="0.25">
      <c r="A2" s="269" t="s">
        <v>455</v>
      </c>
      <c r="B2" s="269"/>
      <c r="C2" s="269"/>
      <c r="D2" s="270"/>
      <c r="E2" s="270"/>
      <c r="F2" s="270"/>
      <c r="G2" s="270"/>
    </row>
    <row r="3" spans="1:7" s="16" customFormat="1" ht="15" customHeight="1" x14ac:dyDescent="0.25">
      <c r="A3" s="275" t="s">
        <v>265</v>
      </c>
      <c r="B3" s="275"/>
      <c r="C3" s="275"/>
      <c r="D3" s="270"/>
      <c r="E3" s="270"/>
      <c r="F3" s="270"/>
      <c r="G3" s="270"/>
    </row>
    <row r="5" spans="1:7" ht="17" customHeight="1" x14ac:dyDescent="0.2">
      <c r="A5" s="20"/>
      <c r="B5" s="289" t="s">
        <v>452</v>
      </c>
      <c r="C5" s="288"/>
      <c r="D5" s="287" t="s">
        <v>572</v>
      </c>
      <c r="E5" s="288"/>
      <c r="F5" s="287" t="s">
        <v>573</v>
      </c>
      <c r="G5" s="289"/>
    </row>
    <row r="6" spans="1:7" ht="17" x14ac:dyDescent="0.2">
      <c r="A6" s="38"/>
      <c r="B6" s="39" t="s">
        <v>454</v>
      </c>
      <c r="C6" s="40" t="s">
        <v>453</v>
      </c>
      <c r="D6" s="39" t="s">
        <v>451</v>
      </c>
      <c r="E6" s="40" t="s">
        <v>453</v>
      </c>
      <c r="F6" s="39" t="s">
        <v>451</v>
      </c>
      <c r="G6" s="40" t="s">
        <v>453</v>
      </c>
    </row>
    <row r="7" spans="1:7" ht="17" x14ac:dyDescent="0.2">
      <c r="A7" s="239" t="s">
        <v>259</v>
      </c>
      <c r="B7" s="240">
        <v>155</v>
      </c>
      <c r="C7" s="241">
        <v>180</v>
      </c>
      <c r="D7" s="242">
        <v>84</v>
      </c>
      <c r="E7" s="241">
        <v>81</v>
      </c>
      <c r="F7" s="240">
        <v>71</v>
      </c>
      <c r="G7" s="240">
        <v>99</v>
      </c>
    </row>
    <row r="8" spans="1:7" ht="17" x14ac:dyDescent="0.2">
      <c r="A8" s="243" t="s">
        <v>260</v>
      </c>
      <c r="B8" s="244">
        <v>15</v>
      </c>
      <c r="C8" s="245">
        <v>21</v>
      </c>
      <c r="D8" s="244">
        <v>9</v>
      </c>
      <c r="E8" s="245">
        <v>8</v>
      </c>
      <c r="F8" s="244">
        <v>6</v>
      </c>
      <c r="G8" s="244">
        <v>13</v>
      </c>
    </row>
    <row r="9" spans="1:7" ht="18" thickBot="1" x14ac:dyDescent="0.25">
      <c r="A9" s="246" t="s">
        <v>266</v>
      </c>
      <c r="B9" s="247">
        <v>38</v>
      </c>
      <c r="C9" s="248">
        <v>31</v>
      </c>
      <c r="D9" s="247">
        <v>15</v>
      </c>
      <c r="E9" s="249">
        <v>16</v>
      </c>
      <c r="F9" s="247">
        <v>23</v>
      </c>
      <c r="G9" s="247">
        <v>15</v>
      </c>
    </row>
    <row r="10" spans="1:7" ht="19" thickTop="1" thickBot="1" x14ac:dyDescent="0.25">
      <c r="A10" s="237" t="s">
        <v>452</v>
      </c>
      <c r="B10" s="238">
        <f t="shared" ref="B10:G10" si="0">SUM(B7:B9)</f>
        <v>208</v>
      </c>
      <c r="C10" s="238">
        <f t="shared" si="0"/>
        <v>232</v>
      </c>
      <c r="D10" s="238">
        <f t="shared" si="0"/>
        <v>108</v>
      </c>
      <c r="E10" s="238">
        <f t="shared" si="0"/>
        <v>105</v>
      </c>
      <c r="F10" s="238">
        <f t="shared" si="0"/>
        <v>100</v>
      </c>
      <c r="G10" s="238">
        <f t="shared" si="0"/>
        <v>127</v>
      </c>
    </row>
  </sheetData>
  <mergeCells count="6">
    <mergeCell ref="A1:G1"/>
    <mergeCell ref="A2:G2"/>
    <mergeCell ref="A3:G3"/>
    <mergeCell ref="D5:E5"/>
    <mergeCell ref="F5:G5"/>
    <mergeCell ref="B5:C5"/>
  </mergeCells>
  <hyperlinks>
    <hyperlink ref="A3" location="'mfhd-promotionen'!A1" tooltip="Gehe zu mfhd-promotionen" display="Promotionen" xr:uid="{54CDD0EE-A9B7-D24B-9DA4-EDB36A3BC216}"/>
    <hyperlink ref="A1:G1" location="Index!A1" display="Zurück zum Index" xr:uid="{CE0B1909-A324-164C-B2CA-2BE9B1447A92}"/>
  </hyperlinks>
  <pageMargins left="0.7" right="0.7" top="0.75" bottom="0.75" header="0.3" footer="0.3"/>
  <pageSetup paperSize="9" fitToHeight="0"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5CBCD-3B40-9046-9E7F-FF83517E5CFC}">
  <sheetPr>
    <pageSetUpPr fitToPage="1"/>
  </sheetPr>
  <dimension ref="A1:L8"/>
  <sheetViews>
    <sheetView showGridLines="0" zoomScaleNormal="100" workbookViewId="0">
      <selection activeCell="A5" sqref="A5:D8"/>
    </sheetView>
  </sheetViews>
  <sheetFormatPr baseColWidth="10" defaultColWidth="11.5" defaultRowHeight="16" x14ac:dyDescent="0.2"/>
  <cols>
    <col min="1" max="1" width="17.1640625" style="15" customWidth="1" collapsed="1"/>
    <col min="2" max="4" width="20" style="14" customWidth="1" collapsed="1"/>
    <col min="5" max="12" width="14.33203125" style="14" customWidth="1" collapsed="1"/>
    <col min="13" max="255" width="11.5" style="15" collapsed="1"/>
    <col min="256" max="256" width="57.1640625" style="15" customWidth="1" collapsed="1"/>
    <col min="257" max="268" width="14.33203125" style="15" customWidth="1" collapsed="1"/>
    <col min="269" max="511" width="11.5" style="15" collapsed="1"/>
    <col min="512" max="512" width="57.1640625" style="15" customWidth="1" collapsed="1"/>
    <col min="513" max="524" width="14.33203125" style="15" customWidth="1" collapsed="1"/>
    <col min="525" max="767" width="11.5" style="15" collapsed="1"/>
    <col min="768" max="768" width="57.1640625" style="15" customWidth="1" collapsed="1"/>
    <col min="769" max="780" width="14.33203125" style="15" customWidth="1" collapsed="1"/>
    <col min="781" max="1023" width="11.5" style="15" collapsed="1"/>
    <col min="1024" max="1024" width="57.1640625" style="15" customWidth="1" collapsed="1"/>
    <col min="1025" max="1036" width="14.33203125" style="15" customWidth="1" collapsed="1"/>
    <col min="1037" max="1279" width="11.5" style="15" collapsed="1"/>
    <col min="1280" max="1280" width="57.1640625" style="15" customWidth="1" collapsed="1"/>
    <col min="1281" max="1292" width="14.33203125" style="15" customWidth="1" collapsed="1"/>
    <col min="1293" max="1535" width="11.5" style="15" collapsed="1"/>
    <col min="1536" max="1536" width="57.1640625" style="15" customWidth="1" collapsed="1"/>
    <col min="1537" max="1548" width="14.33203125" style="15" customWidth="1" collapsed="1"/>
    <col min="1549" max="1791" width="11.5" style="15" collapsed="1"/>
    <col min="1792" max="1792" width="57.1640625" style="15" customWidth="1" collapsed="1"/>
    <col min="1793" max="1804" width="14.33203125" style="15" customWidth="1" collapsed="1"/>
    <col min="1805" max="2047" width="11.5" style="15" collapsed="1"/>
    <col min="2048" max="2048" width="57.1640625" style="15" customWidth="1" collapsed="1"/>
    <col min="2049" max="2060" width="14.33203125" style="15" customWidth="1" collapsed="1"/>
    <col min="2061" max="2303" width="11.5" style="15" collapsed="1"/>
    <col min="2304" max="2304" width="57.1640625" style="15" customWidth="1" collapsed="1"/>
    <col min="2305" max="2316" width="14.33203125" style="15" customWidth="1" collapsed="1"/>
    <col min="2317" max="2559" width="11.5" style="15" collapsed="1"/>
    <col min="2560" max="2560" width="57.1640625" style="15" customWidth="1" collapsed="1"/>
    <col min="2561" max="2572" width="14.33203125" style="15" customWidth="1" collapsed="1"/>
    <col min="2573" max="2815" width="11.5" style="15" collapsed="1"/>
    <col min="2816" max="2816" width="57.1640625" style="15" customWidth="1" collapsed="1"/>
    <col min="2817" max="2828" width="14.33203125" style="15" customWidth="1" collapsed="1"/>
    <col min="2829" max="3071" width="11.5" style="15" collapsed="1"/>
    <col min="3072" max="3072" width="57.1640625" style="15" customWidth="1" collapsed="1"/>
    <col min="3073" max="3084" width="14.33203125" style="15" customWidth="1" collapsed="1"/>
    <col min="3085" max="3327" width="11.5" style="15" collapsed="1"/>
    <col min="3328" max="3328" width="57.1640625" style="15" customWidth="1" collapsed="1"/>
    <col min="3329" max="3340" width="14.33203125" style="15" customWidth="1" collapsed="1"/>
    <col min="3341" max="3583" width="11.5" style="15" collapsed="1"/>
    <col min="3584" max="3584" width="57.1640625" style="15" customWidth="1" collapsed="1"/>
    <col min="3585" max="3596" width="14.33203125" style="15" customWidth="1" collapsed="1"/>
    <col min="3597" max="3839" width="11.5" style="15" collapsed="1"/>
    <col min="3840" max="3840" width="57.1640625" style="15" customWidth="1" collapsed="1"/>
    <col min="3841" max="3852" width="14.33203125" style="15" customWidth="1" collapsed="1"/>
    <col min="3853" max="4095" width="11.5" style="15" collapsed="1"/>
    <col min="4096" max="4096" width="57.1640625" style="15" customWidth="1" collapsed="1"/>
    <col min="4097" max="4108" width="14.33203125" style="15" customWidth="1" collapsed="1"/>
    <col min="4109" max="4351" width="11.5" style="15" collapsed="1"/>
    <col min="4352" max="4352" width="57.1640625" style="15" customWidth="1" collapsed="1"/>
    <col min="4353" max="4364" width="14.33203125" style="15" customWidth="1" collapsed="1"/>
    <col min="4365" max="4607" width="11.5" style="15" collapsed="1"/>
    <col min="4608" max="4608" width="57.1640625" style="15" customWidth="1" collapsed="1"/>
    <col min="4609" max="4620" width="14.33203125" style="15" customWidth="1" collapsed="1"/>
    <col min="4621" max="4863" width="11.5" style="15" collapsed="1"/>
    <col min="4864" max="4864" width="57.1640625" style="15" customWidth="1" collapsed="1"/>
    <col min="4865" max="4876" width="14.33203125" style="15" customWidth="1" collapsed="1"/>
    <col min="4877" max="5119" width="11.5" style="15" collapsed="1"/>
    <col min="5120" max="5120" width="57.1640625" style="15" customWidth="1" collapsed="1"/>
    <col min="5121" max="5132" width="14.33203125" style="15" customWidth="1" collapsed="1"/>
    <col min="5133" max="5375" width="11.5" style="15" collapsed="1"/>
    <col min="5376" max="5376" width="57.1640625" style="15" customWidth="1" collapsed="1"/>
    <col min="5377" max="5388" width="14.33203125" style="15" customWidth="1" collapsed="1"/>
    <col min="5389" max="5631" width="11.5" style="15" collapsed="1"/>
    <col min="5632" max="5632" width="57.1640625" style="15" customWidth="1" collapsed="1"/>
    <col min="5633" max="5644" width="14.33203125" style="15" customWidth="1" collapsed="1"/>
    <col min="5645" max="5887" width="11.5" style="15" collapsed="1"/>
    <col min="5888" max="5888" width="57.1640625" style="15" customWidth="1" collapsed="1"/>
    <col min="5889" max="5900" width="14.33203125" style="15" customWidth="1" collapsed="1"/>
    <col min="5901" max="6143" width="11.5" style="15" collapsed="1"/>
    <col min="6144" max="6144" width="57.1640625" style="15" customWidth="1" collapsed="1"/>
    <col min="6145" max="6156" width="14.33203125" style="15" customWidth="1" collapsed="1"/>
    <col min="6157" max="6399" width="11.5" style="15" collapsed="1"/>
    <col min="6400" max="6400" width="57.1640625" style="15" customWidth="1" collapsed="1"/>
    <col min="6401" max="6412" width="14.33203125" style="15" customWidth="1" collapsed="1"/>
    <col min="6413" max="6655" width="11.5" style="15" collapsed="1"/>
    <col min="6656" max="6656" width="57.1640625" style="15" customWidth="1" collapsed="1"/>
    <col min="6657" max="6668" width="14.33203125" style="15" customWidth="1" collapsed="1"/>
    <col min="6669" max="6911" width="11.5" style="15" collapsed="1"/>
    <col min="6912" max="6912" width="57.1640625" style="15" customWidth="1" collapsed="1"/>
    <col min="6913" max="6924" width="14.33203125" style="15" customWidth="1" collapsed="1"/>
    <col min="6925" max="7167" width="11.5" style="15" collapsed="1"/>
    <col min="7168" max="7168" width="57.1640625" style="15" customWidth="1" collapsed="1"/>
    <col min="7169" max="7180" width="14.33203125" style="15" customWidth="1" collapsed="1"/>
    <col min="7181" max="7423" width="11.5" style="15" collapsed="1"/>
    <col min="7424" max="7424" width="57.1640625" style="15" customWidth="1" collapsed="1"/>
    <col min="7425" max="7436" width="14.33203125" style="15" customWidth="1" collapsed="1"/>
    <col min="7437" max="7679" width="11.5" style="15" collapsed="1"/>
    <col min="7680" max="7680" width="57.1640625" style="15" customWidth="1" collapsed="1"/>
    <col min="7681" max="7692" width="14.33203125" style="15" customWidth="1" collapsed="1"/>
    <col min="7693" max="7935" width="11.5" style="15" collapsed="1"/>
    <col min="7936" max="7936" width="57.1640625" style="15" customWidth="1" collapsed="1"/>
    <col min="7937" max="7948" width="14.33203125" style="15" customWidth="1" collapsed="1"/>
    <col min="7949" max="8191" width="11.5" style="15" collapsed="1"/>
    <col min="8192" max="8192" width="57.1640625" style="15" customWidth="1" collapsed="1"/>
    <col min="8193" max="8204" width="14.33203125" style="15" customWidth="1" collapsed="1"/>
    <col min="8205" max="8447" width="11.5" style="15" collapsed="1"/>
    <col min="8448" max="8448" width="57.1640625" style="15" customWidth="1" collapsed="1"/>
    <col min="8449" max="8460" width="14.33203125" style="15" customWidth="1" collapsed="1"/>
    <col min="8461" max="8703" width="11.5" style="15" collapsed="1"/>
    <col min="8704" max="8704" width="57.1640625" style="15" customWidth="1" collapsed="1"/>
    <col min="8705" max="8716" width="14.33203125" style="15" customWidth="1" collapsed="1"/>
    <col min="8717" max="8959" width="11.5" style="15" collapsed="1"/>
    <col min="8960" max="8960" width="57.1640625" style="15" customWidth="1" collapsed="1"/>
    <col min="8961" max="8972" width="14.33203125" style="15" customWidth="1" collapsed="1"/>
    <col min="8973" max="9215" width="11.5" style="15" collapsed="1"/>
    <col min="9216" max="9216" width="57.1640625" style="15" customWidth="1" collapsed="1"/>
    <col min="9217" max="9228" width="14.33203125" style="15" customWidth="1" collapsed="1"/>
    <col min="9229" max="9471" width="11.5" style="15" collapsed="1"/>
    <col min="9472" max="9472" width="57.1640625" style="15" customWidth="1" collapsed="1"/>
    <col min="9473" max="9484" width="14.33203125" style="15" customWidth="1" collapsed="1"/>
    <col min="9485" max="9727" width="11.5" style="15" collapsed="1"/>
    <col min="9728" max="9728" width="57.1640625" style="15" customWidth="1" collapsed="1"/>
    <col min="9729" max="9740" width="14.33203125" style="15" customWidth="1" collapsed="1"/>
    <col min="9741" max="9983" width="11.5" style="15" collapsed="1"/>
    <col min="9984" max="9984" width="57.1640625" style="15" customWidth="1" collapsed="1"/>
    <col min="9985" max="9996" width="14.33203125" style="15" customWidth="1" collapsed="1"/>
    <col min="9997" max="10239" width="11.5" style="15" collapsed="1"/>
    <col min="10240" max="10240" width="57.1640625" style="15" customWidth="1" collapsed="1"/>
    <col min="10241" max="10252" width="14.33203125" style="15" customWidth="1" collapsed="1"/>
    <col min="10253" max="10495" width="11.5" style="15" collapsed="1"/>
    <col min="10496" max="10496" width="57.1640625" style="15" customWidth="1" collapsed="1"/>
    <col min="10497" max="10508" width="14.33203125" style="15" customWidth="1" collapsed="1"/>
    <col min="10509" max="10751" width="11.5" style="15" collapsed="1"/>
    <col min="10752" max="10752" width="57.1640625" style="15" customWidth="1" collapsed="1"/>
    <col min="10753" max="10764" width="14.33203125" style="15" customWidth="1" collapsed="1"/>
    <col min="10765" max="11007" width="11.5" style="15" collapsed="1"/>
    <col min="11008" max="11008" width="57.1640625" style="15" customWidth="1" collapsed="1"/>
    <col min="11009" max="11020" width="14.33203125" style="15" customWidth="1" collapsed="1"/>
    <col min="11021" max="11263" width="11.5" style="15" collapsed="1"/>
    <col min="11264" max="11264" width="57.1640625" style="15" customWidth="1" collapsed="1"/>
    <col min="11265" max="11276" width="14.33203125" style="15" customWidth="1" collapsed="1"/>
    <col min="11277" max="11519" width="11.5" style="15" collapsed="1"/>
    <col min="11520" max="11520" width="57.1640625" style="15" customWidth="1" collapsed="1"/>
    <col min="11521" max="11532" width="14.33203125" style="15" customWidth="1" collapsed="1"/>
    <col min="11533" max="11775" width="11.5" style="15" collapsed="1"/>
    <col min="11776" max="11776" width="57.1640625" style="15" customWidth="1" collapsed="1"/>
    <col min="11777" max="11788" width="14.33203125" style="15" customWidth="1" collapsed="1"/>
    <col min="11789" max="12031" width="11.5" style="15" collapsed="1"/>
    <col min="12032" max="12032" width="57.1640625" style="15" customWidth="1" collapsed="1"/>
    <col min="12033" max="12044" width="14.33203125" style="15" customWidth="1" collapsed="1"/>
    <col min="12045" max="12287" width="11.5" style="15" collapsed="1"/>
    <col min="12288" max="12288" width="57.1640625" style="15" customWidth="1" collapsed="1"/>
    <col min="12289" max="12300" width="14.33203125" style="15" customWidth="1" collapsed="1"/>
    <col min="12301" max="12543" width="11.5" style="15" collapsed="1"/>
    <col min="12544" max="12544" width="57.1640625" style="15" customWidth="1" collapsed="1"/>
    <col min="12545" max="12556" width="14.33203125" style="15" customWidth="1" collapsed="1"/>
    <col min="12557" max="12799" width="11.5" style="15" collapsed="1"/>
    <col min="12800" max="12800" width="57.1640625" style="15" customWidth="1" collapsed="1"/>
    <col min="12801" max="12812" width="14.33203125" style="15" customWidth="1" collapsed="1"/>
    <col min="12813" max="13055" width="11.5" style="15" collapsed="1"/>
    <col min="13056" max="13056" width="57.1640625" style="15" customWidth="1" collapsed="1"/>
    <col min="13057" max="13068" width="14.33203125" style="15" customWidth="1" collapsed="1"/>
    <col min="13069" max="13311" width="11.5" style="15" collapsed="1"/>
    <col min="13312" max="13312" width="57.1640625" style="15" customWidth="1" collapsed="1"/>
    <col min="13313" max="13324" width="14.33203125" style="15" customWidth="1" collapsed="1"/>
    <col min="13325" max="13567" width="11.5" style="15" collapsed="1"/>
    <col min="13568" max="13568" width="57.1640625" style="15" customWidth="1" collapsed="1"/>
    <col min="13569" max="13580" width="14.33203125" style="15" customWidth="1" collapsed="1"/>
    <col min="13581" max="13823" width="11.5" style="15" collapsed="1"/>
    <col min="13824" max="13824" width="57.1640625" style="15" customWidth="1" collapsed="1"/>
    <col min="13825" max="13836" width="14.33203125" style="15" customWidth="1" collapsed="1"/>
    <col min="13837" max="14079" width="11.5" style="15" collapsed="1"/>
    <col min="14080" max="14080" width="57.1640625" style="15" customWidth="1" collapsed="1"/>
    <col min="14081" max="14092" width="14.33203125" style="15" customWidth="1" collapsed="1"/>
    <col min="14093" max="14335" width="11.5" style="15" collapsed="1"/>
    <col min="14336" max="14336" width="57.1640625" style="15" customWidth="1" collapsed="1"/>
    <col min="14337" max="14348" width="14.33203125" style="15" customWidth="1" collapsed="1"/>
    <col min="14349" max="14591" width="11.5" style="15" collapsed="1"/>
    <col min="14592" max="14592" width="57.1640625" style="15" customWidth="1" collapsed="1"/>
    <col min="14593" max="14604" width="14.33203125" style="15" customWidth="1" collapsed="1"/>
    <col min="14605" max="14847" width="11.5" style="15" collapsed="1"/>
    <col min="14848" max="14848" width="57.1640625" style="15" customWidth="1" collapsed="1"/>
    <col min="14849" max="14860" width="14.33203125" style="15" customWidth="1" collapsed="1"/>
    <col min="14861" max="15103" width="11.5" style="15" collapsed="1"/>
    <col min="15104" max="15104" width="57.1640625" style="15" customWidth="1" collapsed="1"/>
    <col min="15105" max="15116" width="14.33203125" style="15" customWidth="1" collapsed="1"/>
    <col min="15117" max="15359" width="11.5" style="15" collapsed="1"/>
    <col min="15360" max="15360" width="57.1640625" style="15" customWidth="1" collapsed="1"/>
    <col min="15361" max="15372" width="14.33203125" style="15" customWidth="1" collapsed="1"/>
    <col min="15373" max="15615" width="11.5" style="15" collapsed="1"/>
    <col min="15616" max="15616" width="57.1640625" style="15" customWidth="1" collapsed="1"/>
    <col min="15617" max="15628" width="14.33203125" style="15" customWidth="1" collapsed="1"/>
    <col min="15629" max="15871" width="11.5" style="15" collapsed="1"/>
    <col min="15872" max="15872" width="57.1640625" style="15" customWidth="1" collapsed="1"/>
    <col min="15873" max="15884" width="14.33203125" style="15" customWidth="1" collapsed="1"/>
    <col min="15885" max="16127" width="11.5" style="15" collapsed="1"/>
    <col min="16128" max="16128" width="57.1640625" style="15" customWidth="1" collapsed="1"/>
    <col min="16129" max="16140" width="14.33203125" style="15" customWidth="1" collapsed="1"/>
    <col min="16141" max="16384" width="11.5" style="15" collapsed="1"/>
  </cols>
  <sheetData>
    <row r="1" spans="1:4" ht="15" customHeight="1" x14ac:dyDescent="0.2">
      <c r="A1" s="276" t="s">
        <v>100</v>
      </c>
      <c r="B1" s="280"/>
      <c r="C1" s="280"/>
      <c r="D1" s="280"/>
    </row>
    <row r="2" spans="1:4" s="16" customFormat="1" ht="16.25" customHeight="1" x14ac:dyDescent="0.25">
      <c r="A2" s="269" t="s">
        <v>455</v>
      </c>
      <c r="B2" s="270"/>
      <c r="C2" s="270"/>
      <c r="D2" s="270"/>
    </row>
    <row r="3" spans="1:4" s="16" customFormat="1" ht="15" customHeight="1" x14ac:dyDescent="0.25">
      <c r="A3" s="275" t="s">
        <v>267</v>
      </c>
      <c r="B3" s="270"/>
      <c r="C3" s="270"/>
      <c r="D3" s="270"/>
    </row>
    <row r="5" spans="1:4" ht="18" x14ac:dyDescent="0.2">
      <c r="A5" s="232"/>
      <c r="B5" s="233" t="s">
        <v>452</v>
      </c>
      <c r="C5" s="233" t="s">
        <v>572</v>
      </c>
      <c r="D5" s="233" t="s">
        <v>573</v>
      </c>
    </row>
    <row r="6" spans="1:4" ht="18" thickBot="1" x14ac:dyDescent="0.25">
      <c r="A6" s="234" t="s">
        <v>259</v>
      </c>
      <c r="B6" s="235">
        <v>59</v>
      </c>
      <c r="C6" s="236">
        <v>36</v>
      </c>
      <c r="D6" s="236">
        <v>23</v>
      </c>
    </row>
    <row r="7" spans="1:4" ht="18" thickBot="1" x14ac:dyDescent="0.25">
      <c r="A7" s="234" t="s">
        <v>260</v>
      </c>
      <c r="B7" s="235">
        <v>2</v>
      </c>
      <c r="C7" s="236">
        <v>2</v>
      </c>
      <c r="D7" s="236">
        <v>0</v>
      </c>
    </row>
    <row r="8" spans="1:4" ht="19" thickTop="1" thickBot="1" x14ac:dyDescent="0.25">
      <c r="A8" s="237" t="s">
        <v>452</v>
      </c>
      <c r="B8" s="238">
        <v>61</v>
      </c>
      <c r="C8" s="238">
        <v>38</v>
      </c>
      <c r="D8" s="238">
        <v>23</v>
      </c>
    </row>
  </sheetData>
  <mergeCells count="3">
    <mergeCell ref="A1:D1"/>
    <mergeCell ref="A2:D2"/>
    <mergeCell ref="A3:D3"/>
  </mergeCells>
  <hyperlinks>
    <hyperlink ref="A3" location="'mfhd-habilitationen'!A1" tooltip="Gehe zu mfhd-habilitationen" display="Habilitationen" xr:uid="{0F2266CD-F92A-DF4F-8D94-B9577C45C192}"/>
    <hyperlink ref="A1:D1" location="Index!A1" display="Zurück zum Index" xr:uid="{CEE0BE25-6112-D84D-A6A7-F799088481AD}"/>
  </hyperlink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36</vt:i4>
      </vt:variant>
      <vt:variant>
        <vt:lpstr>Benannte Bereiche</vt:lpstr>
      </vt:variant>
      <vt:variant>
        <vt:i4>23</vt:i4>
      </vt:variant>
    </vt:vector>
  </HeadingPairs>
  <TitlesOfParts>
    <vt:vector size="59" baseType="lpstr">
      <vt:lpstr>Index</vt:lpstr>
      <vt:lpstr>ukhd-beschaeftigte-2025</vt:lpstr>
      <vt:lpstr>ukhd-gestelltes-personal-2025</vt:lpstr>
      <vt:lpstr>ukhd-auszubildende-2025</vt:lpstr>
      <vt:lpstr>ukhd-beschaeftigte-2024</vt:lpstr>
      <vt:lpstr>ukhd-gestelltes-personal-2024</vt:lpstr>
      <vt:lpstr>ukhd-auszubildende-2024</vt:lpstr>
      <vt:lpstr>ukhd-beschaeftigte-2023</vt:lpstr>
      <vt:lpstr>ukhd-gestelltes-personal-2023</vt:lpstr>
      <vt:lpstr>ukhd-auszubildende-2023</vt:lpstr>
      <vt:lpstr>ukhd-patienten-konzern</vt:lpstr>
      <vt:lpstr>ukhd-patienten-ukhd</vt:lpstr>
      <vt:lpstr>ukhd-patienten-thoraxklinik</vt:lpstr>
      <vt:lpstr>ukhd-patienten-kreiskranken</vt:lpstr>
      <vt:lpstr>ukhd-stationaere-leistungen</vt:lpstr>
      <vt:lpstr>ukhd-amb-leistungen-gkv</vt:lpstr>
      <vt:lpstr>ukhd-weitere-ambulante-leis</vt:lpstr>
      <vt:lpstr>ukhd-guv-ukhd </vt:lpstr>
      <vt:lpstr>ukhd-guv-konzern</vt:lpstr>
      <vt:lpstr>ukhd-bilanz-ukhd</vt:lpstr>
      <vt:lpstr>ukhd-bilanz-konzern</vt:lpstr>
      <vt:lpstr>mfhd-forschungsfoerderung-eu</vt:lpstr>
      <vt:lpstr>mfhd-erc-grants</vt:lpstr>
      <vt:lpstr>mfhd-forschungsfoerderung-bund</vt:lpstr>
      <vt:lpstr>mfhd-dfg-mf-sprecherfunktion</vt:lpstr>
      <vt:lpstr>mfhd-dfg-mf-beteiligung</vt:lpstr>
      <vt:lpstr>mfhd-weitere-dfg-projekte</vt:lpstr>
      <vt:lpstr>mfhd-projekte-weitere-foerderer</vt:lpstr>
      <vt:lpstr>mfhd-nachwuchsfoerderung</vt:lpstr>
      <vt:lpstr>mfhd-gleichstellung</vt:lpstr>
      <vt:lpstr>mfhd-interne-ffprogramme</vt:lpstr>
      <vt:lpstr>mfhd-wesentliche-kennzahlen</vt:lpstr>
      <vt:lpstr>mfhd-drittmittel-ff</vt:lpstr>
      <vt:lpstr>mfhd-studierende</vt:lpstr>
      <vt:lpstr>mfhd-promotionen</vt:lpstr>
      <vt:lpstr>mfhd-habilitationen</vt:lpstr>
      <vt:lpstr>'mfhd-dfg-mf-beteiligung'!Druckbereich</vt:lpstr>
      <vt:lpstr>'mfhd-dfg-mf-sprecherfunktion'!Druckbereich</vt:lpstr>
      <vt:lpstr>'mfhd-drittmittel-ff'!Druckbereich</vt:lpstr>
      <vt:lpstr>'mfhd-erc-grants'!Druckbereich</vt:lpstr>
      <vt:lpstr>'mfhd-forschungsfoerderung-bund'!Druckbereich</vt:lpstr>
      <vt:lpstr>'mfhd-forschungsfoerderung-eu'!Druckbereich</vt:lpstr>
      <vt:lpstr>'mfhd-gleichstellung'!Druckbereich</vt:lpstr>
      <vt:lpstr>'mfhd-habilitationen'!Druckbereich</vt:lpstr>
      <vt:lpstr>'mfhd-interne-ffprogramme'!Druckbereich</vt:lpstr>
      <vt:lpstr>'mfhd-nachwuchsfoerderung'!Druckbereich</vt:lpstr>
      <vt:lpstr>'mfhd-projekte-weitere-foerderer'!Druckbereich</vt:lpstr>
      <vt:lpstr>'mfhd-promotionen'!Druckbereich</vt:lpstr>
      <vt:lpstr>'mfhd-studierende'!Druckbereich</vt:lpstr>
      <vt:lpstr>'mfhd-weitere-dfg-projekte'!Druckbereich</vt:lpstr>
      <vt:lpstr>'mfhd-wesentliche-kennzahlen'!Druckbereich</vt:lpstr>
      <vt:lpstr>'ukhd-amb-leistungen-gkv'!Druckbereich</vt:lpstr>
      <vt:lpstr>'ukhd-guv-konzern'!Druckbereich</vt:lpstr>
      <vt:lpstr>'ukhd-guv-ukhd '!Druckbereich</vt:lpstr>
      <vt:lpstr>'ukhd-patienten-kreiskranken'!Druckbereich</vt:lpstr>
      <vt:lpstr>'ukhd-patienten-thoraxklinik'!Druckbereich</vt:lpstr>
      <vt:lpstr>'ukhd-patienten-ukhd'!Druckbereich</vt:lpstr>
      <vt:lpstr>'ukhd-stationaere-leistungen'!Druckbereich</vt:lpstr>
      <vt:lpstr>'ukhd-weitere-ambulante-leis'!Druckbereich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Universitätsklinikum Heidelberg – Jahresbericht 2023</dc:title>
  <dc:subject/>
  <dc:creator>Srowig, Siri</dc:creator>
  <cp:keywords/>
  <dc:description/>
  <cp:lastModifiedBy>jitama.bsfi21</cp:lastModifiedBy>
  <dcterms:created xsi:type="dcterms:W3CDTF">2020-06-29T17:09:28Z</dcterms:created>
  <dcterms:modified xsi:type="dcterms:W3CDTF">2026-10-12T10:27:27Z</dcterms:modified>
  <cp:category/>
</cp:coreProperties>
</file>